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ocuments\Pendrive SST 2022\Modulo 4 - Planilhas Excel\"/>
    </mc:Choice>
  </mc:AlternateContent>
  <xr:revisionPtr revIDLastSave="0" documentId="13_ncr:1_{A323ACDD-E7AE-4346-AFA4-8E3EA9E9D4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oque" sheetId="2" r:id="rId1"/>
    <sheet name="EPI custo gráfico" sheetId="3" r:id="rId2"/>
    <sheet name="leiame" sheetId="4" state="hidden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07" i="2" l="1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X10" i="2"/>
  <c r="W10" i="2"/>
  <c r="X9" i="2"/>
  <c r="W9" i="2"/>
  <c r="X8" i="2"/>
  <c r="W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AO3" i="3"/>
  <c r="P94" i="2"/>
  <c r="O94" i="2"/>
  <c r="P93" i="2"/>
  <c r="O93" i="2"/>
  <c r="P92" i="2"/>
  <c r="O92" i="2"/>
  <c r="P91" i="2"/>
  <c r="O91" i="2"/>
  <c r="P90" i="2"/>
  <c r="O90" i="2"/>
  <c r="P89" i="2"/>
  <c r="O89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88" i="2"/>
  <c r="O88" i="2"/>
  <c r="P87" i="2"/>
  <c r="O87" i="2"/>
  <c r="P86" i="2"/>
  <c r="O86" i="2"/>
  <c r="P85" i="2"/>
  <c r="O85" i="2"/>
  <c r="P84" i="2"/>
  <c r="O84" i="2"/>
  <c r="P83" i="2"/>
  <c r="O83" i="2"/>
  <c r="P82" i="2"/>
  <c r="O82" i="2"/>
  <c r="P81" i="2"/>
  <c r="O81" i="2"/>
  <c r="P80" i="2"/>
  <c r="O80" i="2"/>
  <c r="P79" i="2"/>
  <c r="O79" i="2"/>
  <c r="P78" i="2"/>
  <c r="O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P60" i="2"/>
  <c r="O60" i="2"/>
  <c r="Q89" i="2"/>
  <c r="Q90" i="2"/>
  <c r="Q91" i="2"/>
  <c r="Q92" i="2"/>
  <c r="Q93" i="2"/>
  <c r="Q94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60" i="2"/>
  <c r="Q61" i="2"/>
  <c r="Q62" i="2"/>
  <c r="Q63" i="2"/>
  <c r="Q64" i="2"/>
  <c r="Q65" i="2"/>
  <c r="Q66" i="2"/>
  <c r="Q67" i="2"/>
  <c r="Q68" i="2"/>
  <c r="Q69" i="2"/>
  <c r="P29" i="2"/>
  <c r="O29" i="2"/>
  <c r="P31" i="2"/>
  <c r="O31" i="2"/>
  <c r="P32" i="2"/>
  <c r="O32" i="2"/>
  <c r="P34" i="2"/>
  <c r="O34" i="2"/>
  <c r="P37" i="2"/>
  <c r="O37" i="2"/>
  <c r="P38" i="2"/>
  <c r="O38" i="2"/>
  <c r="P39" i="2"/>
  <c r="O39" i="2"/>
  <c r="P40" i="2"/>
  <c r="O40" i="2"/>
  <c r="P41" i="2"/>
  <c r="O41" i="2"/>
  <c r="P42" i="2"/>
  <c r="O42" i="2"/>
  <c r="P43" i="2"/>
  <c r="O43" i="2"/>
  <c r="P44" i="2"/>
  <c r="O44" i="2"/>
  <c r="P45" i="2"/>
  <c r="O45" i="2"/>
  <c r="P46" i="2"/>
  <c r="O46" i="2"/>
  <c r="P30" i="2"/>
  <c r="O30" i="2"/>
  <c r="P53" i="2"/>
  <c r="O53" i="2"/>
  <c r="O59" i="2"/>
  <c r="O58" i="2"/>
  <c r="O57" i="2"/>
  <c r="O56" i="2"/>
  <c r="O55" i="2"/>
  <c r="O54" i="2"/>
  <c r="O52" i="2"/>
  <c r="O51" i="2"/>
  <c r="O50" i="2"/>
  <c r="O49" i="2"/>
  <c r="O48" i="2"/>
  <c r="O47" i="2"/>
  <c r="O33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P27" i="2"/>
  <c r="P57" i="2"/>
  <c r="P59" i="2"/>
  <c r="P58" i="2"/>
  <c r="P54" i="2"/>
  <c r="P47" i="2"/>
  <c r="P33" i="2"/>
  <c r="P28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9" i="2"/>
  <c r="P8" i="2"/>
  <c r="R94" i="2"/>
  <c r="S94" i="2"/>
  <c r="R92" i="2"/>
  <c r="S92" i="2"/>
  <c r="R90" i="2"/>
  <c r="S90" i="2"/>
  <c r="R93" i="2"/>
  <c r="S93" i="2"/>
  <c r="R91" i="2"/>
  <c r="S91" i="2"/>
  <c r="R89" i="2"/>
  <c r="S89" i="2"/>
  <c r="R107" i="2"/>
  <c r="S107" i="2"/>
  <c r="R105" i="2"/>
  <c r="S105" i="2"/>
  <c r="R103" i="2"/>
  <c r="S103" i="2"/>
  <c r="R101" i="2"/>
  <c r="S101" i="2"/>
  <c r="R99" i="2"/>
  <c r="S99" i="2"/>
  <c r="R97" i="2"/>
  <c r="S97" i="2"/>
  <c r="R95" i="2"/>
  <c r="S95" i="2"/>
  <c r="R87" i="2"/>
  <c r="S87" i="2"/>
  <c r="R85" i="2"/>
  <c r="S85" i="2"/>
  <c r="R83" i="2"/>
  <c r="S83" i="2"/>
  <c r="R81" i="2"/>
  <c r="S81" i="2"/>
  <c r="R79" i="2"/>
  <c r="S79" i="2"/>
  <c r="R77" i="2"/>
  <c r="S77" i="2"/>
  <c r="S75" i="2"/>
  <c r="R75" i="2"/>
  <c r="S73" i="2"/>
  <c r="R73" i="2"/>
  <c r="S71" i="2"/>
  <c r="R71" i="2"/>
  <c r="R106" i="2"/>
  <c r="S106" i="2"/>
  <c r="R104" i="2"/>
  <c r="S104" i="2"/>
  <c r="R102" i="2"/>
  <c r="S102" i="2"/>
  <c r="R100" i="2"/>
  <c r="S100" i="2"/>
  <c r="R98" i="2"/>
  <c r="S98" i="2"/>
  <c r="R96" i="2"/>
  <c r="S96" i="2"/>
  <c r="R88" i="2"/>
  <c r="S88" i="2"/>
  <c r="R86" i="2"/>
  <c r="S86" i="2"/>
  <c r="R84" i="2"/>
  <c r="S84" i="2"/>
  <c r="R82" i="2"/>
  <c r="S82" i="2"/>
  <c r="R80" i="2"/>
  <c r="S80" i="2"/>
  <c r="R78" i="2"/>
  <c r="S78" i="2"/>
  <c r="R76" i="2"/>
  <c r="S76" i="2"/>
  <c r="S74" i="2"/>
  <c r="R74" i="2"/>
  <c r="S72" i="2"/>
  <c r="R72" i="2"/>
  <c r="S70" i="2"/>
  <c r="R70" i="2"/>
  <c r="R69" i="2"/>
  <c r="S69" i="2"/>
  <c r="R67" i="2"/>
  <c r="S67" i="2"/>
  <c r="R65" i="2"/>
  <c r="S65" i="2"/>
  <c r="R63" i="2"/>
  <c r="S63" i="2"/>
  <c r="R61" i="2"/>
  <c r="S61" i="2"/>
  <c r="R68" i="2"/>
  <c r="S68" i="2"/>
  <c r="R66" i="2"/>
  <c r="S66" i="2"/>
  <c r="R64" i="2"/>
  <c r="S64" i="2"/>
  <c r="R62" i="2"/>
  <c r="S62" i="2"/>
  <c r="R60" i="2"/>
  <c r="S60" i="2"/>
  <c r="X108" i="2"/>
  <c r="Q49" i="2"/>
  <c r="R49" i="2"/>
  <c r="Q51" i="2"/>
  <c r="S51" i="2"/>
  <c r="Q56" i="2"/>
  <c r="R56" i="2"/>
  <c r="Q50" i="2"/>
  <c r="S50" i="2"/>
  <c r="Q55" i="2"/>
  <c r="Q13" i="2"/>
  <c r="Q24" i="2"/>
  <c r="R24" i="2"/>
  <c r="Q19" i="2"/>
  <c r="S19" i="2"/>
  <c r="Q14" i="2"/>
  <c r="R14" i="2"/>
  <c r="Q20" i="2"/>
  <c r="Q48" i="2"/>
  <c r="S48" i="2"/>
  <c r="Q52" i="2"/>
  <c r="Q28" i="2"/>
  <c r="R28" i="2"/>
  <c r="Q46" i="2"/>
  <c r="R46" i="2"/>
  <c r="Q40" i="2"/>
  <c r="Q37" i="2"/>
  <c r="Q34" i="2"/>
  <c r="Q32" i="2"/>
  <c r="R32" i="2"/>
  <c r="Q31" i="2"/>
  <c r="R31" i="2"/>
  <c r="Q29" i="2"/>
  <c r="S29" i="2"/>
  <c r="Q8" i="2"/>
  <c r="Q58" i="2"/>
  <c r="Q59" i="2"/>
  <c r="Q10" i="2"/>
  <c r="Q21" i="2"/>
  <c r="S21" i="2"/>
  <c r="Q23" i="2"/>
  <c r="R23" i="2"/>
  <c r="S46" i="2"/>
  <c r="Q11" i="2"/>
  <c r="S11" i="2"/>
  <c r="Q57" i="2"/>
  <c r="S24" i="2"/>
  <c r="Q22" i="2"/>
  <c r="Q47" i="2"/>
  <c r="R47" i="2"/>
  <c r="Q30" i="2"/>
  <c r="S20" i="2"/>
  <c r="S55" i="2"/>
  <c r="S40" i="2"/>
  <c r="Q26" i="2"/>
  <c r="Q25" i="2"/>
  <c r="R25" i="2"/>
  <c r="S8" i="2"/>
  <c r="Q54" i="2"/>
  <c r="Q53" i="2"/>
  <c r="Q27" i="2"/>
  <c r="R27" i="2"/>
  <c r="Q45" i="2"/>
  <c r="Q44" i="2"/>
  <c r="S44" i="2"/>
  <c r="Q43" i="2"/>
  <c r="R43" i="2"/>
  <c r="Q42" i="2"/>
  <c r="S42" i="2"/>
  <c r="Q41" i="2"/>
  <c r="S41" i="2"/>
  <c r="R30" i="2"/>
  <c r="S37" i="2"/>
  <c r="S27" i="2"/>
  <c r="Q33" i="2"/>
  <c r="R33" i="2"/>
  <c r="S13" i="2"/>
  <c r="R20" i="2"/>
  <c r="Q16" i="2"/>
  <c r="Q9" i="2"/>
  <c r="R9" i="2"/>
  <c r="Q18" i="2"/>
  <c r="Q12" i="2"/>
  <c r="R12" i="2"/>
  <c r="Q15" i="2"/>
  <c r="R15" i="2"/>
  <c r="Q39" i="2"/>
  <c r="R39" i="2"/>
  <c r="Q38" i="2"/>
  <c r="R38" i="2"/>
  <c r="R44" i="2"/>
  <c r="S32" i="2"/>
  <c r="S31" i="2"/>
  <c r="S49" i="2"/>
  <c r="R51" i="2"/>
  <c r="Q17" i="2"/>
  <c r="R42" i="2"/>
  <c r="S56" i="2"/>
  <c r="R37" i="2"/>
  <c r="R50" i="2"/>
  <c r="R13" i="2"/>
  <c r="R55" i="2"/>
  <c r="W108" i="2"/>
  <c r="AO12" i="3"/>
  <c r="S58" i="2"/>
  <c r="S14" i="2"/>
  <c r="R29" i="2"/>
  <c r="S33" i="2"/>
  <c r="R57" i="2"/>
  <c r="S28" i="2"/>
  <c r="R19" i="2"/>
  <c r="S57" i="2"/>
  <c r="S52" i="2"/>
  <c r="R52" i="2"/>
  <c r="S38" i="2"/>
  <c r="S47" i="2"/>
  <c r="S34" i="2"/>
  <c r="R8" i="2"/>
  <c r="R40" i="2"/>
  <c r="R21" i="2"/>
  <c r="R34" i="2"/>
  <c r="R48" i="2"/>
  <c r="R16" i="2"/>
  <c r="R41" i="2"/>
  <c r="R45" i="2"/>
  <c r="S23" i="2"/>
  <c r="R58" i="2"/>
  <c r="S30" i="2"/>
  <c r="S10" i="2"/>
  <c r="R10" i="2"/>
  <c r="S59" i="2"/>
  <c r="R59" i="2"/>
  <c r="R22" i="2"/>
  <c r="S22" i="2"/>
  <c r="AO13" i="3"/>
  <c r="S45" i="2"/>
  <c r="R11" i="2"/>
  <c r="R54" i="2"/>
  <c r="S54" i="2"/>
  <c r="S25" i="2"/>
  <c r="S12" i="2"/>
  <c r="S16" i="2"/>
  <c r="S43" i="2"/>
  <c r="R26" i="2"/>
  <c r="S26" i="2"/>
  <c r="S53" i="2"/>
  <c r="R53" i="2"/>
  <c r="R18" i="2"/>
  <c r="S18" i="2"/>
  <c r="S15" i="2"/>
  <c r="S39" i="2"/>
  <c r="S9" i="2"/>
  <c r="S17" i="2"/>
  <c r="R17" i="2"/>
  <c r="AO14" i="3"/>
  <c r="AO11" i="3"/>
</calcChain>
</file>

<file path=xl/sharedStrings.xml><?xml version="1.0" encoding="utf-8"?>
<sst xmlns="http://schemas.openxmlformats.org/spreadsheetml/2006/main" count="115" uniqueCount="101">
  <si>
    <t>Valor Total em Estoque (Anterior)</t>
  </si>
  <si>
    <t>E</t>
  </si>
  <si>
    <t>S</t>
  </si>
  <si>
    <t>Unitário</t>
  </si>
  <si>
    <t>Valor Gasto em Compras (Entradas)</t>
  </si>
  <si>
    <t>Valor Gasto em Consumo  (Saídas)</t>
  </si>
  <si>
    <t>Saídas</t>
  </si>
  <si>
    <t>Entradas</t>
  </si>
  <si>
    <t>Saldo Atual</t>
  </si>
  <si>
    <t>Comprado</t>
  </si>
  <si>
    <t>Entregue</t>
  </si>
  <si>
    <t>Valor Total em Estoque (Disponível)</t>
  </si>
  <si>
    <t>Estoque Ideal</t>
  </si>
  <si>
    <t>Indicador de Estoque</t>
  </si>
  <si>
    <t>%</t>
  </si>
  <si>
    <t>Valor Unitário</t>
  </si>
  <si>
    <t>Valor Total</t>
  </si>
  <si>
    <t>CONTROLE DE ESTOQUE DE EQUIPAMENTO DE PROTEÇÃO INDIVIDUAL</t>
  </si>
  <si>
    <t>Avental de raspa de couro</t>
  </si>
  <si>
    <t>Luva de vaqueta de couro</t>
  </si>
  <si>
    <t>Luva de raspa de couro</t>
  </si>
  <si>
    <t>Luva de malha pigmentada</t>
  </si>
  <si>
    <t>Luva nitrilica A18 - 10 1/2</t>
  </si>
  <si>
    <t>Luva nitrilica A18 - 9 1/2</t>
  </si>
  <si>
    <t>Lente p/ mascara de solda sade10</t>
  </si>
  <si>
    <t>Lente p/ mascara de solda incolor</t>
  </si>
  <si>
    <t>Avental de PVC preto</t>
  </si>
  <si>
    <t>Abafador tipo concha  agena mod.: SPR</t>
  </si>
  <si>
    <t>Botina de Couro sem Biqueira de Aço com elástico lateral nº 44</t>
  </si>
  <si>
    <t>Botina de Couro sem Biqueira de Aço com elástico lateral nº 42</t>
  </si>
  <si>
    <t>Botina de Couro sem Biqueira de Aço com elástico lateral nº 40</t>
  </si>
  <si>
    <t>Botina de Couro sem Biqueira de Aço com elástico lateral nº 38</t>
  </si>
  <si>
    <t>Botina de Couro sem Biqueira de Aço com elástico lateral nº 36</t>
  </si>
  <si>
    <t>Botina de Couro sem Biqueira de Aço com elástico lateral nº 34</t>
  </si>
  <si>
    <t>Botina de Couro com Biqueira de Aço com elástico lateral nº 41</t>
  </si>
  <si>
    <t xml:space="preserve">Botina de Borracha cano longo  nº 44 </t>
  </si>
  <si>
    <t>Botina de Borracha cano longo  nº 42</t>
  </si>
  <si>
    <t>Cartucho químico Ref.: 6003</t>
  </si>
  <si>
    <t>Capa de chuva com capuz forrada e laminada na cor amarela</t>
  </si>
  <si>
    <t>Creme Max 3 - REF. 175</t>
  </si>
  <si>
    <t>Filtro para respirador 3M -Classe  P2 - 5N11</t>
  </si>
  <si>
    <t>Respirador do tipo peça semi facial série 6200</t>
  </si>
  <si>
    <t>Retentor para respirador ref.: 6200</t>
  </si>
  <si>
    <t>Protetor auditivo do tipo inserção c/ cordão de polipropileno, Cor: verde.</t>
  </si>
  <si>
    <t>Protetor facial incolor com catraca</t>
  </si>
  <si>
    <t>Mascara de solda de celeron c/ visor articulado c/ catraca</t>
  </si>
  <si>
    <t xml:space="preserve">Óculos de segurança com lente incolor mod. SPECTRA 2001 HF-N </t>
  </si>
  <si>
    <t>Óculos de segurança com lente verde mod. SPECTRA 2000</t>
  </si>
  <si>
    <t>Óculos de maçariqueiro</t>
  </si>
  <si>
    <t>Pernaira de raspa de couro</t>
  </si>
  <si>
    <t>Manga de raspa de copuro</t>
  </si>
  <si>
    <t>Luva de PVC aspera</t>
  </si>
  <si>
    <t>Botina de Borracha cano longo  nº 39</t>
  </si>
  <si>
    <t>Botina de Couro sem Biqueira de Aço com elástico lateral nº 46</t>
  </si>
  <si>
    <t>Botina de Couro sem Biqueira de Aço com elástico lateral nº 43</t>
  </si>
  <si>
    <t>Botina de Couro sem Biqueira de Aço com elástico lateral nº 41</t>
  </si>
  <si>
    <t>Botina de Couro sem Biqueira de Aço com elástico lateral nº 39</t>
  </si>
  <si>
    <t>Respirador do tipo peça semi facial descartável ref.: PFF2 c/ válvula 3M</t>
  </si>
  <si>
    <t>1º Semana</t>
  </si>
  <si>
    <t>2º Semana</t>
  </si>
  <si>
    <t>3º Semana</t>
  </si>
  <si>
    <t>4º Semana</t>
  </si>
  <si>
    <t xml:space="preserve">Lente Redonda para Oculos Macariqueiro TON.6 </t>
  </si>
  <si>
    <t>Lente Redonda para Oculos Macariqueiro incolor</t>
  </si>
  <si>
    <t>CA</t>
  </si>
  <si>
    <t/>
  </si>
  <si>
    <t>Calça em brim TAM. P</t>
  </si>
  <si>
    <t>Calça em brim TAM.M</t>
  </si>
  <si>
    <t>Calça em brim TAM. G</t>
  </si>
  <si>
    <t>Calça em brim TAM.GG</t>
  </si>
  <si>
    <t>Calça em brim TAM. EXTRA G</t>
  </si>
  <si>
    <t>Camisa em brim TAM. P</t>
  </si>
  <si>
    <t>Camisa em brim TAM. G</t>
  </si>
  <si>
    <t>Camisa em brim TAM. M</t>
  </si>
  <si>
    <t>Camisa em brim TAM. GG</t>
  </si>
  <si>
    <t>Camisa em brim TAM. EXTRA G</t>
  </si>
  <si>
    <t>Calça em tergal  TAM. P</t>
  </si>
  <si>
    <t>Calça em tergal TAM. M</t>
  </si>
  <si>
    <t>Calça em tergal TAM. G</t>
  </si>
  <si>
    <t>Calça em tergal GG</t>
  </si>
  <si>
    <t>Calça em tergal EXTRA G</t>
  </si>
  <si>
    <t>Camisa em tergal TAM. P</t>
  </si>
  <si>
    <t>Camisa em tergal TAM. M</t>
  </si>
  <si>
    <t>Camisa em tergal TAM.G</t>
  </si>
  <si>
    <t>Camisa em tergal TAM. GG</t>
  </si>
  <si>
    <t>Camisa em tergal TAM. EXTRA G</t>
  </si>
  <si>
    <t>COMPRAR</t>
  </si>
  <si>
    <t>Mês:</t>
  </si>
  <si>
    <t>Técnico Responsável:</t>
  </si>
  <si>
    <t>Data da Atualização:</t>
  </si>
  <si>
    <t>Descrição do EPI's</t>
  </si>
  <si>
    <t>Resultados</t>
  </si>
  <si>
    <t>Em estoque</t>
  </si>
  <si>
    <t>aaaaaa</t>
  </si>
  <si>
    <t xml:space="preserve"> GRÁFICO COMPARATIVO DE CUSTO DE EPI'S       Até:</t>
  </si>
  <si>
    <t>Esse material foi desenvolvido pela Escola da Prevenção.</t>
  </si>
  <si>
    <t>Obrigado por apoiar nossa missão.</t>
  </si>
  <si>
    <t>Conheça mais produtos em nosso site</t>
  </si>
  <si>
    <t xml:space="preserve">www.escoladaprevencao.com </t>
  </si>
  <si>
    <t>Obrigado!</t>
  </si>
  <si>
    <t>Herbert Bento da Escola da Prevenção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</si>
</sst>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 &quot;* #,##0.00_);_(&quot;R$ &quot;* \(#,##0.00\);_(&quot;R$ &quot;* &quot;-&quot;??_);_(@_)"/>
    <numFmt numFmtId="165" formatCode="00"/>
    <numFmt numFmtId="166" formatCode="00.00"/>
  </numFmts>
  <fonts count="19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gradientFill degree="135">
        <stop position="0">
          <color theme="7"/>
        </stop>
        <stop position="0.5">
          <color theme="4"/>
        </stop>
        <stop position="1">
          <color theme="7"/>
        </stop>
      </gradientFill>
    </fill>
  </fills>
  <borders count="12">
    <border>
      <left/>
      <right/>
      <top/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vertical="center"/>
    </xf>
    <xf numFmtId="166" fontId="5" fillId="8" borderId="0" xfId="0" applyNumberFormat="1" applyFont="1" applyFill="1" applyBorder="1" applyAlignment="1">
      <alignment horizontal="center" vertical="center"/>
    </xf>
    <xf numFmtId="164" fontId="4" fillId="8" borderId="0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5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165" fontId="15" fillId="5" borderId="2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vertical="center"/>
      <protection locked="0"/>
    </xf>
    <xf numFmtId="0" fontId="10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5" fillId="5" borderId="8" xfId="0" applyFont="1" applyFill="1" applyBorder="1" applyAlignment="1" applyProtection="1">
      <alignment vertical="center"/>
      <protection locked="0"/>
    </xf>
    <xf numFmtId="0" fontId="10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165" fontId="13" fillId="5" borderId="9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9" fontId="5" fillId="5" borderId="8" xfId="0" applyNumberFormat="1" applyFont="1" applyFill="1" applyBorder="1" applyAlignment="1">
      <alignment horizontal="center" vertical="center"/>
    </xf>
    <xf numFmtId="166" fontId="5" fillId="5" borderId="9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indent="2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16" fillId="0" borderId="0" xfId="0" applyFont="1"/>
    <xf numFmtId="0" fontId="5" fillId="8" borderId="2" xfId="0" applyFont="1" applyFill="1" applyBorder="1" applyAlignment="1">
      <alignment horizontal="center" vertical="center" wrapText="1"/>
    </xf>
    <xf numFmtId="14" fontId="5" fillId="5" borderId="0" xfId="0" applyNumberFormat="1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9" borderId="0" xfId="0" quotePrefix="1" applyFill="1" applyAlignment="1">
      <alignment horizontal="center"/>
    </xf>
  </cellXfs>
  <cellStyles count="1"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7" tint="-0.24994659260841701"/>
        </patternFill>
      </fill>
    </dxf>
  </dxfs>
  <tableStyles count="0" defaultTableStyle="TableStyleMedium9" defaultPivotStyle="PivotStyleLight16"/>
  <colors>
    <mruColors>
      <color rgb="FF43AEFF"/>
      <color rgb="FF008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bg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'EPI custo gráfico'!$AN$11:$AN$14</c:f>
              <c:strCache>
                <c:ptCount val="4"/>
                <c:pt idx="0">
                  <c:v>Valor Total em Estoque (Anterior)</c:v>
                </c:pt>
                <c:pt idx="1">
                  <c:v>Valor Gasto em Compras (Entradas)</c:v>
                </c:pt>
                <c:pt idx="2">
                  <c:v>Valor Gasto em Consumo  (Saídas)</c:v>
                </c:pt>
                <c:pt idx="3">
                  <c:v>Valor Total em Estoque (Disponível)</c:v>
                </c:pt>
              </c:strCache>
            </c:strRef>
          </c:cat>
          <c:val>
            <c:numRef>
              <c:f>'EPI custo gráfico'!$AO$11:$AO$14</c:f>
              <c:numCache>
                <c:formatCode>_("R$ "* #,##0.00_);_("R$ "* \(#,##0.00\);_("R$ "* "-"??_);_(@_)</c:formatCode>
                <c:ptCount val="4"/>
                <c:pt idx="0">
                  <c:v>220</c:v>
                </c:pt>
                <c:pt idx="1">
                  <c:v>190</c:v>
                </c:pt>
                <c:pt idx="2">
                  <c:v>30</c:v>
                </c:pt>
                <c:pt idx="3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7-4A6B-B8C6-AB3749EB28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9663407"/>
        <c:axId val="2033773791"/>
        <c:axId val="0"/>
      </c:bar3DChart>
      <c:catAx>
        <c:axId val="16966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3773791"/>
        <c:crosses val="autoZero"/>
        <c:auto val="1"/>
        <c:lblAlgn val="ctr"/>
        <c:lblOffset val="100"/>
        <c:noMultiLvlLbl val="0"/>
      </c:catAx>
      <c:valAx>
        <c:axId val="2033773791"/>
        <c:scaling>
          <c:orientation val="minMax"/>
        </c:scaling>
        <c:delete val="1"/>
        <c:axPos val="l"/>
        <c:numFmt formatCode="_(&quot;R$ &quot;* #,##0.00_);_(&quot;R$ &quot;* \(#,##0.00\);_(&quot;R$ &quot;* &quot;-&quot;??_);_(@_)" sourceLinked="1"/>
        <c:majorTickMark val="none"/>
        <c:minorTickMark val="none"/>
        <c:tickLblPos val="nextTo"/>
        <c:crossAx val="169663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287866</xdr:colOff>
      <xdr:row>0</xdr:row>
      <xdr:rowOff>143934</xdr:rowOff>
    </xdr:from>
    <xdr:to>
      <xdr:col>3</xdr:col>
      <xdr:colOff>318280</xdr:colOff>
      <xdr:row>2</xdr:row>
      <xdr:rowOff>97367</xdr:rowOff>
    </xdr:to>
    <xdr:pic>
      <xdr:nvPicPr>
        <xdr:cNvPr id="6" name="Imagem 5" descr="Óculos de Segurança Spectra 2000 - Dagad Shopping">
          <a:extLst>
            <a:ext uri="{FF2B5EF4-FFF2-40B4-BE49-F238E27FC236}">
              <a16:creationId xmlns:a16="http://schemas.microsoft.com/office/drawing/2014/main" id="{710F56C0-7D76-4EA2-8ED4-1193ED47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666" y="143934"/>
          <a:ext cx="555347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677334</xdr:colOff>
      <xdr:row>0</xdr:row>
      <xdr:rowOff>93134</xdr:rowOff>
    </xdr:from>
    <xdr:to>
      <xdr:col>6</xdr:col>
      <xdr:colOff>113454</xdr:colOff>
      <xdr:row>2</xdr:row>
      <xdr:rowOff>61016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E4007E2-669E-4A3C-A389-CBA254451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334" y="93134"/>
          <a:ext cx="883920" cy="433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143933</xdr:colOff>
      <xdr:row>0</xdr:row>
      <xdr:rowOff>118534</xdr:rowOff>
    </xdr:from>
    <xdr:to>
      <xdr:col>15</xdr:col>
      <xdr:colOff>762000</xdr:colOff>
      <xdr:row>27</xdr:row>
      <xdr:rowOff>57449</xdr:rowOff>
    </xdr:to>
    <xdr:pic>
      <xdr:nvPicPr>
        <xdr:cNvPr id="7" name="Imagem 6" descr="O que é um EPI - Equipamento de Proteção Individual?">
          <a:extLst>
            <a:ext uri="{FF2B5EF4-FFF2-40B4-BE49-F238E27FC236}">
              <a16:creationId xmlns:a16="http://schemas.microsoft.com/office/drawing/2014/main" id="{05B0FD2E-9EAC-4742-A4EB-EBF179CD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33" y="118534"/>
          <a:ext cx="9660467" cy="5112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0</xdr:row>
      <xdr:rowOff>118533</xdr:rowOff>
    </xdr:from>
    <xdr:to>
      <xdr:col>15</xdr:col>
      <xdr:colOff>770467</xdr:colOff>
      <xdr:row>27</xdr:row>
      <xdr:rowOff>59267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3BE230E5-C59D-41A8-AEBC-B32D5F303229}"/>
            </a:ext>
          </a:extLst>
        </xdr:cNvPr>
        <xdr:cNvSpPr/>
      </xdr:nvSpPr>
      <xdr:spPr bwMode="auto">
        <a:xfrm>
          <a:off x="152400" y="118533"/>
          <a:ext cx="9660467" cy="5113867"/>
        </a:xfrm>
        <a:prstGeom prst="rect">
          <a:avLst/>
        </a:prstGeom>
        <a:solidFill>
          <a:schemeClr val="tx1">
            <a:alpha val="61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203199</xdr:colOff>
          <xdr:row>0</xdr:row>
          <xdr:rowOff>143934</xdr:rowOff>
        </xdr:from>
        <xdr:to>
          <xdr:col>13</xdr:col>
          <xdr:colOff>156638</xdr:colOff>
          <xdr:row>2</xdr:row>
          <xdr:rowOff>33867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E5D0DC2D-B3AC-44F9-9ABD-372FB206D0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N$3:$AO$3" spid="_x0000_s205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04332" y="143934"/>
              <a:ext cx="7192439" cy="51646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423333</xdr:colOff>
      <xdr:row>2</xdr:row>
      <xdr:rowOff>313268</xdr:rowOff>
    </xdr:from>
    <xdr:to>
      <xdr:col>15</xdr:col>
      <xdr:colOff>194732</xdr:colOff>
      <xdr:row>23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91EC49-0A92-4474-873D-6D309E422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</sheetPr>
  <dimension ref="A1:AX129"/>
  <sheetViews>
    <sheetView showGridLines="0" tabSelected="1" zoomScale="90" zoomScaleNormal="90" zoomScalePageLayoutView="90" workbookViewId="0">
      <pane ySplit="7" topLeftCell="A8" activePane="bottomLeft" state="frozen"/>
      <selection sqref="A1:P28"/>
      <selection pane="bottomLeft"/>
    </sheetView>
  </sheetViews>
  <sheetFormatPr defaultColWidth="9.140625" defaultRowHeight="12.75" x14ac:dyDescent="0.2"/>
  <cols>
    <col min="1" max="1" width="2.5703125" style="6" customWidth="1"/>
    <col min="2" max="2" width="4.28515625" style="6" customWidth="1"/>
    <col min="3" max="3" width="3.42578125" style="6" customWidth="1"/>
    <col min="4" max="4" width="65.7109375" style="8" customWidth="1"/>
    <col min="5" max="5" width="12.28515625" style="8" customWidth="1"/>
    <col min="6" max="6" width="8.7109375" style="6" customWidth="1"/>
    <col min="7" max="14" width="4.7109375" style="6" customWidth="1"/>
    <col min="15" max="16" width="8.28515625" style="6" customWidth="1"/>
    <col min="17" max="17" width="10.140625" style="9" customWidth="1"/>
    <col min="18" max="18" width="14.42578125" style="9" customWidth="1"/>
    <col min="19" max="19" width="9" style="9" customWidth="1"/>
    <col min="20" max="20" width="9.5703125" style="9" customWidth="1"/>
    <col min="21" max="21" width="9.7109375" style="6" customWidth="1"/>
    <col min="22" max="22" width="9.7109375" style="10" customWidth="1"/>
    <col min="23" max="23" width="12" style="6" hidden="1" customWidth="1"/>
    <col min="24" max="24" width="12.42578125" style="6" hidden="1" customWidth="1"/>
    <col min="25" max="31" width="3.7109375" style="6" customWidth="1"/>
    <col min="32" max="32" width="9.140625" style="6"/>
    <col min="33" max="33" width="10.140625" style="6" customWidth="1"/>
    <col min="34" max="16384" width="9.140625" style="6"/>
  </cols>
  <sheetData>
    <row r="1" spans="1:50" x14ac:dyDescent="0.2">
      <c r="A1" s="11"/>
      <c r="D1" s="6"/>
    </row>
    <row r="2" spans="1:50" ht="22.9" customHeight="1" x14ac:dyDescent="0.2">
      <c r="A2" s="11"/>
      <c r="C2" s="17"/>
      <c r="D2" s="51" t="s">
        <v>17</v>
      </c>
      <c r="E2" s="51"/>
      <c r="F2" s="17"/>
      <c r="H2" s="46" t="s">
        <v>88</v>
      </c>
      <c r="I2" s="46"/>
      <c r="J2" s="46"/>
      <c r="K2" s="46"/>
      <c r="L2" s="46"/>
      <c r="M2" s="50" t="s">
        <v>93</v>
      </c>
      <c r="N2" s="50"/>
      <c r="O2" s="50"/>
      <c r="P2" s="50"/>
      <c r="R2" s="46" t="s">
        <v>89</v>
      </c>
      <c r="S2" s="46"/>
      <c r="T2" s="46"/>
      <c r="U2" s="45">
        <v>44483</v>
      </c>
      <c r="V2" s="45"/>
    </row>
    <row r="3" spans="1:50" ht="13.5" thickBot="1" x14ac:dyDescent="0.25">
      <c r="A3" s="11"/>
      <c r="D3"/>
    </row>
    <row r="4" spans="1:50" s="5" customFormat="1" ht="14.25" thickTop="1" thickBot="1" x14ac:dyDescent="0.25">
      <c r="A4" s="11"/>
      <c r="B4" s="1"/>
      <c r="C4" s="1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3"/>
      <c r="U4" s="1"/>
      <c r="V4" s="4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24.75" customHeight="1" thickTop="1" x14ac:dyDescent="0.2">
      <c r="A5" s="12"/>
      <c r="C5" s="47" t="s">
        <v>90</v>
      </c>
      <c r="D5" s="47"/>
      <c r="E5" s="47" t="s">
        <v>64</v>
      </c>
      <c r="F5" s="52" t="s">
        <v>87</v>
      </c>
      <c r="G5" s="52"/>
      <c r="H5" s="52"/>
      <c r="I5" s="52"/>
      <c r="J5" s="52"/>
      <c r="K5" s="52"/>
      <c r="L5" s="52"/>
      <c r="M5" s="52"/>
      <c r="N5" s="52"/>
      <c r="O5" s="48" t="s">
        <v>91</v>
      </c>
      <c r="P5" s="48"/>
      <c r="Q5" s="48"/>
      <c r="R5" s="48"/>
      <c r="S5" s="48"/>
      <c r="T5" s="48"/>
      <c r="U5" s="48"/>
      <c r="V5" s="48"/>
    </row>
    <row r="6" spans="1:50" ht="15" customHeight="1" x14ac:dyDescent="0.2">
      <c r="A6" s="12"/>
      <c r="C6" s="47"/>
      <c r="D6" s="47"/>
      <c r="E6" s="47"/>
      <c r="F6" s="56" t="s">
        <v>92</v>
      </c>
      <c r="G6" s="53" t="s">
        <v>58</v>
      </c>
      <c r="H6" s="54"/>
      <c r="I6" s="53" t="s">
        <v>59</v>
      </c>
      <c r="J6" s="54"/>
      <c r="K6" s="55" t="s">
        <v>60</v>
      </c>
      <c r="L6" s="54"/>
      <c r="M6" s="55" t="s">
        <v>61</v>
      </c>
      <c r="N6" s="54"/>
      <c r="O6" s="49" t="s">
        <v>7</v>
      </c>
      <c r="P6" s="49" t="s">
        <v>6</v>
      </c>
      <c r="Q6" s="49" t="s">
        <v>8</v>
      </c>
      <c r="R6" s="58" t="s">
        <v>13</v>
      </c>
      <c r="S6" s="60" t="s">
        <v>14</v>
      </c>
      <c r="T6" s="58" t="s">
        <v>12</v>
      </c>
      <c r="U6" s="58" t="s">
        <v>15</v>
      </c>
      <c r="V6" s="58" t="s">
        <v>16</v>
      </c>
      <c r="W6" s="44" t="s">
        <v>9</v>
      </c>
      <c r="X6" s="44" t="s">
        <v>10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50" ht="27" customHeight="1" x14ac:dyDescent="0.2">
      <c r="A7" s="12"/>
      <c r="C7" s="47"/>
      <c r="D7" s="47"/>
      <c r="E7" s="47"/>
      <c r="F7" s="57"/>
      <c r="G7" s="30" t="s">
        <v>1</v>
      </c>
      <c r="H7" s="31" t="s">
        <v>2</v>
      </c>
      <c r="I7" s="30" t="s">
        <v>1</v>
      </c>
      <c r="J7" s="31" t="s">
        <v>2</v>
      </c>
      <c r="K7" s="32" t="s">
        <v>1</v>
      </c>
      <c r="L7" s="31" t="s">
        <v>2</v>
      </c>
      <c r="M7" s="32" t="s">
        <v>1</v>
      </c>
      <c r="N7" s="31" t="s">
        <v>2</v>
      </c>
      <c r="O7" s="49"/>
      <c r="P7" s="49"/>
      <c r="Q7" s="49"/>
      <c r="R7" s="58"/>
      <c r="S7" s="60"/>
      <c r="T7" s="59"/>
      <c r="U7" s="59"/>
      <c r="V7" s="58"/>
      <c r="W7" s="44" t="s">
        <v>3</v>
      </c>
      <c r="X7" s="44" t="s">
        <v>3</v>
      </c>
    </row>
    <row r="8" spans="1:50" ht="19.899999999999999" customHeight="1" x14ac:dyDescent="0.2">
      <c r="A8" s="12"/>
      <c r="C8" s="18">
        <v>1</v>
      </c>
      <c r="D8" s="19" t="s">
        <v>18</v>
      </c>
      <c r="E8" s="25"/>
      <c r="F8" s="33">
        <v>20</v>
      </c>
      <c r="G8" s="34">
        <v>10</v>
      </c>
      <c r="H8" s="35">
        <v>0</v>
      </c>
      <c r="I8" s="34">
        <v>0</v>
      </c>
      <c r="J8" s="35">
        <v>0</v>
      </c>
      <c r="K8" s="34">
        <v>0</v>
      </c>
      <c r="L8" s="35">
        <v>0</v>
      </c>
      <c r="M8" s="34">
        <v>0</v>
      </c>
      <c r="N8" s="35">
        <v>0</v>
      </c>
      <c r="O8" s="29">
        <f>IF(F8="","",G8+I8+K8+M8)</f>
        <v>10</v>
      </c>
      <c r="P8" s="20">
        <f>IF(F8="","",H8+J8+L8+N8)</f>
        <v>0</v>
      </c>
      <c r="Q8" s="21">
        <f>IF(O8="","",IF(P8="","",F8+O8-P8))</f>
        <v>30</v>
      </c>
      <c r="R8" s="21" t="str">
        <f t="shared" ref="R8:R59" si="0">IF(Q8="","",IF(Q8&lt;T8,"COMPRAR",IF(Q8&gt;T8,"ACIMA","IDEAL")))</f>
        <v>ACIMA</v>
      </c>
      <c r="S8" s="36">
        <f t="shared" ref="S8:S59" si="1">IF(Q8="","",Q8/T8-100%)</f>
        <v>5</v>
      </c>
      <c r="T8" s="38">
        <v>5</v>
      </c>
      <c r="U8" s="39">
        <v>11</v>
      </c>
      <c r="V8" s="37">
        <f>IFERROR(IF(U8="","",U8*Q8),"")</f>
        <v>330</v>
      </c>
      <c r="W8" s="15">
        <f>IFERROR(U8*O8,"")</f>
        <v>110</v>
      </c>
      <c r="X8" s="15">
        <f>IFERROR(U8*P8,"")</f>
        <v>0</v>
      </c>
      <c r="Y8" s="1"/>
    </row>
    <row r="9" spans="1:50" ht="19.899999999999999" customHeight="1" x14ac:dyDescent="0.2">
      <c r="A9" s="12"/>
      <c r="C9" s="18">
        <v>2</v>
      </c>
      <c r="D9" s="19" t="s">
        <v>26</v>
      </c>
      <c r="E9" s="25"/>
      <c r="F9" s="33">
        <v>0</v>
      </c>
      <c r="G9" s="34">
        <v>8</v>
      </c>
      <c r="H9" s="35">
        <v>3</v>
      </c>
      <c r="I9" s="34">
        <v>0</v>
      </c>
      <c r="J9" s="35">
        <v>0</v>
      </c>
      <c r="K9" s="34">
        <v>0</v>
      </c>
      <c r="L9" s="35">
        <v>0</v>
      </c>
      <c r="M9" s="34">
        <v>0</v>
      </c>
      <c r="N9" s="35">
        <v>0</v>
      </c>
      <c r="O9" s="29">
        <f>IF(F9="","",G9+I9+K9+M9)</f>
        <v>8</v>
      </c>
      <c r="P9" s="20">
        <f t="shared" ref="P9:P59" si="2">IF(F9="","",H9+J9+L9+N9)</f>
        <v>3</v>
      </c>
      <c r="Q9" s="21">
        <f t="shared" ref="Q9:Q58" si="3">IF(O9="","",IF(P9="","",F9+O9-P9))</f>
        <v>5</v>
      </c>
      <c r="R9" s="21" t="str">
        <f t="shared" si="0"/>
        <v>IDEAL</v>
      </c>
      <c r="S9" s="36">
        <f t="shared" si="1"/>
        <v>0</v>
      </c>
      <c r="T9" s="38">
        <v>5</v>
      </c>
      <c r="U9" s="39">
        <v>10</v>
      </c>
      <c r="V9" s="37">
        <f t="shared" ref="V9:V72" si="4">IFERROR(IF(U9="","",U9*Q9),"")</f>
        <v>50</v>
      </c>
      <c r="W9" s="15">
        <f t="shared" ref="W9:W72" si="5">IFERROR(U9*O9,"")</f>
        <v>80</v>
      </c>
      <c r="X9" s="15">
        <f t="shared" ref="X9:X72" si="6">IFERROR(U9*P9,"")</f>
        <v>30</v>
      </c>
      <c r="Y9" s="1"/>
    </row>
    <row r="10" spans="1:50" ht="19.899999999999999" customHeight="1" x14ac:dyDescent="0.2">
      <c r="A10" s="12"/>
      <c r="C10" s="18">
        <v>3</v>
      </c>
      <c r="D10" s="19" t="s">
        <v>27</v>
      </c>
      <c r="E10" s="25"/>
      <c r="F10" s="33">
        <v>0</v>
      </c>
      <c r="G10" s="34">
        <v>0</v>
      </c>
      <c r="H10" s="35">
        <v>0</v>
      </c>
      <c r="I10" s="34">
        <v>0</v>
      </c>
      <c r="J10" s="35">
        <v>1</v>
      </c>
      <c r="K10" s="34">
        <v>0</v>
      </c>
      <c r="L10" s="35">
        <v>0</v>
      </c>
      <c r="M10" s="34">
        <v>0</v>
      </c>
      <c r="N10" s="35">
        <v>0</v>
      </c>
      <c r="O10" s="29">
        <f t="shared" ref="O10:O59" si="7">IF(F10="","",G10+I10+K10+M10)</f>
        <v>0</v>
      </c>
      <c r="P10" s="20">
        <v>0</v>
      </c>
      <c r="Q10" s="21">
        <f t="shared" si="3"/>
        <v>0</v>
      </c>
      <c r="R10" s="21" t="str">
        <f t="shared" si="0"/>
        <v>COMPRAR</v>
      </c>
      <c r="S10" s="36">
        <f t="shared" si="1"/>
        <v>-1</v>
      </c>
      <c r="T10" s="38">
        <v>5</v>
      </c>
      <c r="U10" s="39">
        <v>9.86</v>
      </c>
      <c r="V10" s="37">
        <f t="shared" si="4"/>
        <v>0</v>
      </c>
      <c r="W10" s="15">
        <f t="shared" si="5"/>
        <v>0</v>
      </c>
      <c r="X10" s="15">
        <f t="shared" si="6"/>
        <v>0</v>
      </c>
      <c r="Y10" s="1"/>
    </row>
    <row r="11" spans="1:50" ht="19.899999999999999" customHeight="1" x14ac:dyDescent="0.2">
      <c r="A11" s="12"/>
      <c r="C11" s="18">
        <v>4</v>
      </c>
      <c r="D11" s="19" t="s">
        <v>53</v>
      </c>
      <c r="E11" s="25"/>
      <c r="F11" s="33">
        <v>0</v>
      </c>
      <c r="G11" s="34">
        <v>0</v>
      </c>
      <c r="H11" s="35">
        <v>0</v>
      </c>
      <c r="I11" s="34">
        <v>0</v>
      </c>
      <c r="J11" s="35">
        <v>0</v>
      </c>
      <c r="K11" s="34">
        <v>0</v>
      </c>
      <c r="L11" s="35">
        <v>0</v>
      </c>
      <c r="M11" s="34">
        <v>0</v>
      </c>
      <c r="N11" s="35">
        <v>0</v>
      </c>
      <c r="O11" s="29">
        <f t="shared" si="7"/>
        <v>0</v>
      </c>
      <c r="P11" s="20">
        <f t="shared" si="2"/>
        <v>0</v>
      </c>
      <c r="Q11" s="21">
        <f t="shared" si="3"/>
        <v>0</v>
      </c>
      <c r="R11" s="21" t="str">
        <f t="shared" si="0"/>
        <v>COMPRAR</v>
      </c>
      <c r="S11" s="36">
        <f t="shared" si="1"/>
        <v>-1</v>
      </c>
      <c r="T11" s="38">
        <v>2</v>
      </c>
      <c r="U11" s="39">
        <v>39.9</v>
      </c>
      <c r="V11" s="37">
        <f t="shared" si="4"/>
        <v>0</v>
      </c>
      <c r="W11" s="15">
        <f t="shared" si="5"/>
        <v>0</v>
      </c>
      <c r="X11" s="15">
        <f t="shared" si="6"/>
        <v>0</v>
      </c>
      <c r="Y11" s="1"/>
    </row>
    <row r="12" spans="1:50" ht="19.899999999999999" customHeight="1" x14ac:dyDescent="0.2">
      <c r="A12" s="12"/>
      <c r="C12" s="18">
        <v>5</v>
      </c>
      <c r="D12" s="19" t="s">
        <v>28</v>
      </c>
      <c r="E12" s="25"/>
      <c r="F12" s="33">
        <v>0</v>
      </c>
      <c r="G12" s="34">
        <v>0</v>
      </c>
      <c r="H12" s="35">
        <v>0</v>
      </c>
      <c r="I12" s="34">
        <v>0</v>
      </c>
      <c r="J12" s="35">
        <v>0</v>
      </c>
      <c r="K12" s="34">
        <v>0</v>
      </c>
      <c r="L12" s="35">
        <v>0</v>
      </c>
      <c r="M12" s="34">
        <v>0</v>
      </c>
      <c r="N12" s="35">
        <v>0</v>
      </c>
      <c r="O12" s="29">
        <f t="shared" si="7"/>
        <v>0</v>
      </c>
      <c r="P12" s="20">
        <f t="shared" si="2"/>
        <v>0</v>
      </c>
      <c r="Q12" s="21">
        <f t="shared" si="3"/>
        <v>0</v>
      </c>
      <c r="R12" s="21" t="str">
        <f t="shared" si="0"/>
        <v>COMPRAR</v>
      </c>
      <c r="S12" s="36">
        <f t="shared" si="1"/>
        <v>-1</v>
      </c>
      <c r="T12" s="38">
        <v>3</v>
      </c>
      <c r="U12" s="39">
        <v>39.9</v>
      </c>
      <c r="V12" s="37">
        <f t="shared" si="4"/>
        <v>0</v>
      </c>
      <c r="W12" s="15">
        <f t="shared" si="5"/>
        <v>0</v>
      </c>
      <c r="X12" s="15">
        <f t="shared" si="6"/>
        <v>0</v>
      </c>
      <c r="Y12" s="1"/>
    </row>
    <row r="13" spans="1:50" ht="19.899999999999999" customHeight="1" x14ac:dyDescent="0.2">
      <c r="A13" s="12"/>
      <c r="C13" s="18">
        <v>6</v>
      </c>
      <c r="D13" s="19" t="s">
        <v>54</v>
      </c>
      <c r="E13" s="25"/>
      <c r="F13" s="33">
        <v>0</v>
      </c>
      <c r="G13" s="34">
        <v>0</v>
      </c>
      <c r="H13" s="35">
        <v>0</v>
      </c>
      <c r="I13" s="34">
        <v>0</v>
      </c>
      <c r="J13" s="35">
        <v>0</v>
      </c>
      <c r="K13" s="34">
        <v>0</v>
      </c>
      <c r="L13" s="35">
        <v>0</v>
      </c>
      <c r="M13" s="34">
        <v>0</v>
      </c>
      <c r="N13" s="35">
        <v>0</v>
      </c>
      <c r="O13" s="29">
        <f t="shared" si="7"/>
        <v>0</v>
      </c>
      <c r="P13" s="20">
        <f t="shared" si="2"/>
        <v>0</v>
      </c>
      <c r="Q13" s="21">
        <f t="shared" si="3"/>
        <v>0</v>
      </c>
      <c r="R13" s="21" t="str">
        <f t="shared" si="0"/>
        <v>COMPRAR</v>
      </c>
      <c r="S13" s="36">
        <f t="shared" si="1"/>
        <v>-1</v>
      </c>
      <c r="T13" s="38">
        <v>5</v>
      </c>
      <c r="U13" s="39">
        <v>39.9</v>
      </c>
      <c r="V13" s="37">
        <f t="shared" si="4"/>
        <v>0</v>
      </c>
      <c r="W13" s="15">
        <f t="shared" si="5"/>
        <v>0</v>
      </c>
      <c r="X13" s="15">
        <f t="shared" si="6"/>
        <v>0</v>
      </c>
      <c r="Y13" s="1"/>
    </row>
    <row r="14" spans="1:50" ht="19.899999999999999" customHeight="1" x14ac:dyDescent="0.2">
      <c r="A14" s="12"/>
      <c r="C14" s="18">
        <v>7</v>
      </c>
      <c r="D14" s="19" t="s">
        <v>29</v>
      </c>
      <c r="E14" s="25"/>
      <c r="F14" s="33">
        <v>0</v>
      </c>
      <c r="G14" s="34">
        <v>0</v>
      </c>
      <c r="H14" s="35">
        <v>0</v>
      </c>
      <c r="I14" s="34">
        <v>0</v>
      </c>
      <c r="J14" s="35">
        <v>0</v>
      </c>
      <c r="K14" s="34">
        <v>0</v>
      </c>
      <c r="L14" s="35">
        <v>0</v>
      </c>
      <c r="M14" s="34">
        <v>0</v>
      </c>
      <c r="N14" s="35">
        <v>0</v>
      </c>
      <c r="O14" s="29">
        <f t="shared" si="7"/>
        <v>0</v>
      </c>
      <c r="P14" s="20">
        <f t="shared" si="2"/>
        <v>0</v>
      </c>
      <c r="Q14" s="21">
        <f t="shared" si="3"/>
        <v>0</v>
      </c>
      <c r="R14" s="21" t="str">
        <f t="shared" si="0"/>
        <v>COMPRAR</v>
      </c>
      <c r="S14" s="36">
        <f t="shared" si="1"/>
        <v>-1</v>
      </c>
      <c r="T14" s="38">
        <v>5</v>
      </c>
      <c r="U14" s="39">
        <v>39.9</v>
      </c>
      <c r="V14" s="37">
        <f t="shared" si="4"/>
        <v>0</v>
      </c>
      <c r="W14" s="15">
        <f t="shared" si="5"/>
        <v>0</v>
      </c>
      <c r="X14" s="15">
        <f t="shared" si="6"/>
        <v>0</v>
      </c>
      <c r="Y14" s="1"/>
    </row>
    <row r="15" spans="1:50" ht="19.899999999999999" customHeight="1" x14ac:dyDescent="0.2">
      <c r="A15" s="12"/>
      <c r="C15" s="18">
        <v>8</v>
      </c>
      <c r="D15" s="19" t="s">
        <v>55</v>
      </c>
      <c r="E15" s="25"/>
      <c r="F15" s="33">
        <v>0</v>
      </c>
      <c r="G15" s="34">
        <v>0</v>
      </c>
      <c r="H15" s="35">
        <v>0</v>
      </c>
      <c r="I15" s="34">
        <v>0</v>
      </c>
      <c r="J15" s="35">
        <v>0</v>
      </c>
      <c r="K15" s="34">
        <v>0</v>
      </c>
      <c r="L15" s="35">
        <v>0</v>
      </c>
      <c r="M15" s="34">
        <v>0</v>
      </c>
      <c r="N15" s="35">
        <v>0</v>
      </c>
      <c r="O15" s="29">
        <f t="shared" si="7"/>
        <v>0</v>
      </c>
      <c r="P15" s="20">
        <f t="shared" si="2"/>
        <v>0</v>
      </c>
      <c r="Q15" s="21">
        <f t="shared" si="3"/>
        <v>0</v>
      </c>
      <c r="R15" s="21" t="str">
        <f t="shared" si="0"/>
        <v>COMPRAR</v>
      </c>
      <c r="S15" s="36">
        <f t="shared" si="1"/>
        <v>-1</v>
      </c>
      <c r="T15" s="38">
        <v>5</v>
      </c>
      <c r="U15" s="39">
        <v>39.9</v>
      </c>
      <c r="V15" s="37">
        <f t="shared" si="4"/>
        <v>0</v>
      </c>
      <c r="W15" s="15">
        <f t="shared" si="5"/>
        <v>0</v>
      </c>
      <c r="X15" s="15">
        <f t="shared" si="6"/>
        <v>0</v>
      </c>
      <c r="Y15" s="1"/>
    </row>
    <row r="16" spans="1:50" ht="19.899999999999999" customHeight="1" x14ac:dyDescent="0.2">
      <c r="A16" s="12"/>
      <c r="C16" s="18">
        <v>9</v>
      </c>
      <c r="D16" s="19" t="s">
        <v>30</v>
      </c>
      <c r="E16" s="25"/>
      <c r="F16" s="33">
        <v>0</v>
      </c>
      <c r="G16" s="34">
        <v>0</v>
      </c>
      <c r="H16" s="35">
        <v>0</v>
      </c>
      <c r="I16" s="34">
        <v>0</v>
      </c>
      <c r="J16" s="35">
        <v>0</v>
      </c>
      <c r="K16" s="34">
        <v>0</v>
      </c>
      <c r="L16" s="35">
        <v>0</v>
      </c>
      <c r="M16" s="34">
        <v>0</v>
      </c>
      <c r="N16" s="35">
        <v>0</v>
      </c>
      <c r="O16" s="29">
        <f t="shared" si="7"/>
        <v>0</v>
      </c>
      <c r="P16" s="20">
        <f t="shared" si="2"/>
        <v>0</v>
      </c>
      <c r="Q16" s="21">
        <f t="shared" si="3"/>
        <v>0</v>
      </c>
      <c r="R16" s="21" t="str">
        <f t="shared" si="0"/>
        <v>COMPRAR</v>
      </c>
      <c r="S16" s="36">
        <f t="shared" si="1"/>
        <v>-1</v>
      </c>
      <c r="T16" s="38">
        <v>1</v>
      </c>
      <c r="U16" s="39">
        <v>39.9</v>
      </c>
      <c r="V16" s="37">
        <f t="shared" si="4"/>
        <v>0</v>
      </c>
      <c r="W16" s="15">
        <f t="shared" si="5"/>
        <v>0</v>
      </c>
      <c r="X16" s="15">
        <f t="shared" si="6"/>
        <v>0</v>
      </c>
      <c r="Y16" s="1"/>
    </row>
    <row r="17" spans="1:25" ht="19.899999999999999" customHeight="1" x14ac:dyDescent="0.2">
      <c r="A17" s="12"/>
      <c r="C17" s="18">
        <v>10</v>
      </c>
      <c r="D17" s="19" t="s">
        <v>56</v>
      </c>
      <c r="E17" s="25"/>
      <c r="F17" s="33">
        <v>0</v>
      </c>
      <c r="G17" s="34">
        <v>0</v>
      </c>
      <c r="H17" s="35">
        <v>0</v>
      </c>
      <c r="I17" s="34">
        <v>0</v>
      </c>
      <c r="J17" s="35">
        <v>0</v>
      </c>
      <c r="K17" s="34">
        <v>0</v>
      </c>
      <c r="L17" s="35">
        <v>0</v>
      </c>
      <c r="M17" s="34">
        <v>0</v>
      </c>
      <c r="N17" s="35">
        <v>0</v>
      </c>
      <c r="O17" s="29">
        <f t="shared" si="7"/>
        <v>0</v>
      </c>
      <c r="P17" s="20">
        <f t="shared" si="2"/>
        <v>0</v>
      </c>
      <c r="Q17" s="21">
        <f t="shared" si="3"/>
        <v>0</v>
      </c>
      <c r="R17" s="21" t="str">
        <f t="shared" si="0"/>
        <v>COMPRAR</v>
      </c>
      <c r="S17" s="36">
        <f t="shared" si="1"/>
        <v>-1</v>
      </c>
      <c r="T17" s="38">
        <v>5</v>
      </c>
      <c r="U17" s="39">
        <v>39.9</v>
      </c>
      <c r="V17" s="37">
        <f t="shared" si="4"/>
        <v>0</v>
      </c>
      <c r="W17" s="15">
        <f t="shared" si="5"/>
        <v>0</v>
      </c>
      <c r="X17" s="15">
        <f t="shared" si="6"/>
        <v>0</v>
      </c>
      <c r="Y17" s="1"/>
    </row>
    <row r="18" spans="1:25" ht="19.899999999999999" customHeight="1" x14ac:dyDescent="0.2">
      <c r="A18" s="12"/>
      <c r="C18" s="18">
        <v>11</v>
      </c>
      <c r="D18" s="19" t="s">
        <v>31</v>
      </c>
      <c r="E18" s="25"/>
      <c r="F18" s="33">
        <v>0</v>
      </c>
      <c r="G18" s="34">
        <v>0</v>
      </c>
      <c r="H18" s="35">
        <v>0</v>
      </c>
      <c r="I18" s="34">
        <v>0</v>
      </c>
      <c r="J18" s="35">
        <v>0</v>
      </c>
      <c r="K18" s="34">
        <v>0</v>
      </c>
      <c r="L18" s="35">
        <v>0</v>
      </c>
      <c r="M18" s="34">
        <v>0</v>
      </c>
      <c r="N18" s="35">
        <v>0</v>
      </c>
      <c r="O18" s="29">
        <f t="shared" si="7"/>
        <v>0</v>
      </c>
      <c r="P18" s="20">
        <f t="shared" si="2"/>
        <v>0</v>
      </c>
      <c r="Q18" s="21">
        <f t="shared" si="3"/>
        <v>0</v>
      </c>
      <c r="R18" s="21" t="str">
        <f t="shared" si="0"/>
        <v>COMPRAR</v>
      </c>
      <c r="S18" s="36">
        <f t="shared" si="1"/>
        <v>-1</v>
      </c>
      <c r="T18" s="38">
        <v>5</v>
      </c>
      <c r="U18" s="39">
        <v>39.9</v>
      </c>
      <c r="V18" s="37">
        <f t="shared" si="4"/>
        <v>0</v>
      </c>
      <c r="W18" s="15">
        <f t="shared" si="5"/>
        <v>0</v>
      </c>
      <c r="X18" s="15">
        <f t="shared" si="6"/>
        <v>0</v>
      </c>
      <c r="Y18" s="1"/>
    </row>
    <row r="19" spans="1:25" ht="19.899999999999999" customHeight="1" x14ac:dyDescent="0.2">
      <c r="A19" s="12"/>
      <c r="C19" s="18">
        <v>12</v>
      </c>
      <c r="D19" s="19" t="s">
        <v>32</v>
      </c>
      <c r="E19" s="25"/>
      <c r="F19" s="33">
        <v>0</v>
      </c>
      <c r="G19" s="34">
        <v>0</v>
      </c>
      <c r="H19" s="35">
        <v>0</v>
      </c>
      <c r="I19" s="34">
        <v>0</v>
      </c>
      <c r="J19" s="35">
        <v>0</v>
      </c>
      <c r="K19" s="34">
        <v>0</v>
      </c>
      <c r="L19" s="35">
        <v>0</v>
      </c>
      <c r="M19" s="34">
        <v>0</v>
      </c>
      <c r="N19" s="35">
        <v>0</v>
      </c>
      <c r="O19" s="29">
        <f t="shared" si="7"/>
        <v>0</v>
      </c>
      <c r="P19" s="20">
        <f t="shared" si="2"/>
        <v>0</v>
      </c>
      <c r="Q19" s="21">
        <f t="shared" si="3"/>
        <v>0</v>
      </c>
      <c r="R19" s="21" t="str">
        <f t="shared" si="0"/>
        <v>COMPRAR</v>
      </c>
      <c r="S19" s="36">
        <f t="shared" si="1"/>
        <v>-1</v>
      </c>
      <c r="T19" s="38">
        <v>2</v>
      </c>
      <c r="U19" s="39">
        <v>39.9</v>
      </c>
      <c r="V19" s="37">
        <f t="shared" si="4"/>
        <v>0</v>
      </c>
      <c r="W19" s="15">
        <f t="shared" si="5"/>
        <v>0</v>
      </c>
      <c r="X19" s="15">
        <f t="shared" si="6"/>
        <v>0</v>
      </c>
      <c r="Y19" s="1"/>
    </row>
    <row r="20" spans="1:25" ht="19.899999999999999" customHeight="1" x14ac:dyDescent="0.2">
      <c r="A20" s="12"/>
      <c r="C20" s="18">
        <v>13</v>
      </c>
      <c r="D20" s="19" t="s">
        <v>33</v>
      </c>
      <c r="E20" s="25"/>
      <c r="F20" s="33">
        <v>0</v>
      </c>
      <c r="G20" s="34">
        <v>0</v>
      </c>
      <c r="H20" s="35">
        <v>0</v>
      </c>
      <c r="I20" s="34">
        <v>0</v>
      </c>
      <c r="J20" s="35">
        <v>0</v>
      </c>
      <c r="K20" s="34">
        <v>0</v>
      </c>
      <c r="L20" s="35">
        <v>0</v>
      </c>
      <c r="M20" s="34">
        <v>0</v>
      </c>
      <c r="N20" s="35">
        <v>0</v>
      </c>
      <c r="O20" s="29">
        <f t="shared" si="7"/>
        <v>0</v>
      </c>
      <c r="P20" s="20">
        <f t="shared" si="2"/>
        <v>0</v>
      </c>
      <c r="Q20" s="21">
        <f t="shared" si="3"/>
        <v>0</v>
      </c>
      <c r="R20" s="21" t="str">
        <f t="shared" si="0"/>
        <v>COMPRAR</v>
      </c>
      <c r="S20" s="36">
        <f t="shared" si="1"/>
        <v>-1</v>
      </c>
      <c r="T20" s="38">
        <v>1</v>
      </c>
      <c r="U20" s="39">
        <v>39.9</v>
      </c>
      <c r="V20" s="37">
        <f t="shared" si="4"/>
        <v>0</v>
      </c>
      <c r="W20" s="15">
        <f t="shared" si="5"/>
        <v>0</v>
      </c>
      <c r="X20" s="15">
        <f t="shared" si="6"/>
        <v>0</v>
      </c>
      <c r="Y20" s="1"/>
    </row>
    <row r="21" spans="1:25" ht="19.899999999999999" customHeight="1" x14ac:dyDescent="0.2">
      <c r="A21" s="12"/>
      <c r="C21" s="18">
        <v>14</v>
      </c>
      <c r="D21" s="19" t="s">
        <v>34</v>
      </c>
      <c r="E21" s="25"/>
      <c r="F21" s="33">
        <v>0</v>
      </c>
      <c r="G21" s="34">
        <v>0</v>
      </c>
      <c r="H21" s="35">
        <v>0</v>
      </c>
      <c r="I21" s="34">
        <v>0</v>
      </c>
      <c r="J21" s="35">
        <v>0</v>
      </c>
      <c r="K21" s="34">
        <v>0</v>
      </c>
      <c r="L21" s="35">
        <v>0</v>
      </c>
      <c r="M21" s="34">
        <v>0</v>
      </c>
      <c r="N21" s="35">
        <v>0</v>
      </c>
      <c r="O21" s="29">
        <f t="shared" si="7"/>
        <v>0</v>
      </c>
      <c r="P21" s="20">
        <f t="shared" si="2"/>
        <v>0</v>
      </c>
      <c r="Q21" s="21">
        <f t="shared" si="3"/>
        <v>0</v>
      </c>
      <c r="R21" s="21" t="str">
        <f t="shared" si="0"/>
        <v>COMPRAR</v>
      </c>
      <c r="S21" s="36">
        <f t="shared" si="1"/>
        <v>-1</v>
      </c>
      <c r="T21" s="38">
        <v>1</v>
      </c>
      <c r="U21" s="39">
        <v>39.9</v>
      </c>
      <c r="V21" s="37">
        <f t="shared" si="4"/>
        <v>0</v>
      </c>
      <c r="W21" s="15">
        <f t="shared" si="5"/>
        <v>0</v>
      </c>
      <c r="X21" s="15">
        <f t="shared" si="6"/>
        <v>0</v>
      </c>
      <c r="Y21" s="1"/>
    </row>
    <row r="22" spans="1:25" ht="19.899999999999999" customHeight="1" x14ac:dyDescent="0.2">
      <c r="A22" s="12"/>
      <c r="C22" s="18">
        <v>15</v>
      </c>
      <c r="D22" s="19" t="s">
        <v>35</v>
      </c>
      <c r="E22" s="25"/>
      <c r="F22" s="33">
        <v>0</v>
      </c>
      <c r="G22" s="34">
        <v>0</v>
      </c>
      <c r="H22" s="35">
        <v>0</v>
      </c>
      <c r="I22" s="34">
        <v>0</v>
      </c>
      <c r="J22" s="35">
        <v>0</v>
      </c>
      <c r="K22" s="34">
        <v>0</v>
      </c>
      <c r="L22" s="35">
        <v>0</v>
      </c>
      <c r="M22" s="34">
        <v>0</v>
      </c>
      <c r="N22" s="35">
        <v>0</v>
      </c>
      <c r="O22" s="29">
        <f t="shared" si="7"/>
        <v>0</v>
      </c>
      <c r="P22" s="20">
        <f t="shared" si="2"/>
        <v>0</v>
      </c>
      <c r="Q22" s="21">
        <f t="shared" si="3"/>
        <v>0</v>
      </c>
      <c r="R22" s="21" t="str">
        <f t="shared" si="0"/>
        <v>COMPRAR</v>
      </c>
      <c r="S22" s="36">
        <f t="shared" si="1"/>
        <v>-1</v>
      </c>
      <c r="T22" s="38">
        <v>3</v>
      </c>
      <c r="U22" s="39">
        <v>9.99</v>
      </c>
      <c r="V22" s="37">
        <f t="shared" si="4"/>
        <v>0</v>
      </c>
      <c r="W22" s="15">
        <f t="shared" si="5"/>
        <v>0</v>
      </c>
      <c r="X22" s="15">
        <f t="shared" si="6"/>
        <v>0</v>
      </c>
      <c r="Y22" s="1"/>
    </row>
    <row r="23" spans="1:25" ht="19.899999999999999" customHeight="1" x14ac:dyDescent="0.2">
      <c r="A23" s="12"/>
      <c r="C23" s="18">
        <v>16</v>
      </c>
      <c r="D23" s="19" t="s">
        <v>36</v>
      </c>
      <c r="E23" s="25"/>
      <c r="F23" s="33">
        <v>0</v>
      </c>
      <c r="G23" s="34">
        <v>0</v>
      </c>
      <c r="H23" s="35">
        <v>0</v>
      </c>
      <c r="I23" s="34">
        <v>0</v>
      </c>
      <c r="J23" s="35">
        <v>0</v>
      </c>
      <c r="K23" s="34">
        <v>0</v>
      </c>
      <c r="L23" s="35">
        <v>0</v>
      </c>
      <c r="M23" s="34">
        <v>0</v>
      </c>
      <c r="N23" s="35">
        <v>0</v>
      </c>
      <c r="O23" s="29">
        <f t="shared" si="7"/>
        <v>0</v>
      </c>
      <c r="P23" s="20">
        <f t="shared" si="2"/>
        <v>0</v>
      </c>
      <c r="Q23" s="21">
        <f t="shared" si="3"/>
        <v>0</v>
      </c>
      <c r="R23" s="21" t="str">
        <f t="shared" si="0"/>
        <v>COMPRAR</v>
      </c>
      <c r="S23" s="36">
        <f t="shared" si="1"/>
        <v>-1</v>
      </c>
      <c r="T23" s="38">
        <v>3</v>
      </c>
      <c r="U23" s="39">
        <v>9.99</v>
      </c>
      <c r="V23" s="37">
        <f t="shared" si="4"/>
        <v>0</v>
      </c>
      <c r="W23" s="15">
        <f t="shared" si="5"/>
        <v>0</v>
      </c>
      <c r="X23" s="15">
        <f t="shared" si="6"/>
        <v>0</v>
      </c>
      <c r="Y23" s="1"/>
    </row>
    <row r="24" spans="1:25" ht="19.899999999999999" customHeight="1" x14ac:dyDescent="0.2">
      <c r="A24" s="12"/>
      <c r="C24" s="18">
        <v>17</v>
      </c>
      <c r="D24" s="19" t="s">
        <v>52</v>
      </c>
      <c r="E24" s="25"/>
      <c r="F24" s="33">
        <v>0</v>
      </c>
      <c r="G24" s="34">
        <v>0</v>
      </c>
      <c r="H24" s="35">
        <v>0</v>
      </c>
      <c r="I24" s="34">
        <v>0</v>
      </c>
      <c r="J24" s="35">
        <v>0</v>
      </c>
      <c r="K24" s="34">
        <v>0</v>
      </c>
      <c r="L24" s="35">
        <v>0</v>
      </c>
      <c r="M24" s="34">
        <v>0</v>
      </c>
      <c r="N24" s="35">
        <v>0</v>
      </c>
      <c r="O24" s="29">
        <f t="shared" si="7"/>
        <v>0</v>
      </c>
      <c r="P24" s="20">
        <f t="shared" si="2"/>
        <v>0</v>
      </c>
      <c r="Q24" s="21">
        <f t="shared" si="3"/>
        <v>0</v>
      </c>
      <c r="R24" s="21" t="str">
        <f t="shared" si="0"/>
        <v>COMPRAR</v>
      </c>
      <c r="S24" s="36">
        <f t="shared" si="1"/>
        <v>-1</v>
      </c>
      <c r="T24" s="38">
        <v>5</v>
      </c>
      <c r="U24" s="39">
        <v>9.99</v>
      </c>
      <c r="V24" s="37">
        <f t="shared" si="4"/>
        <v>0</v>
      </c>
      <c r="W24" s="15">
        <f t="shared" si="5"/>
        <v>0</v>
      </c>
      <c r="X24" s="15">
        <f t="shared" si="6"/>
        <v>0</v>
      </c>
      <c r="Y24" s="1"/>
    </row>
    <row r="25" spans="1:25" ht="19.899999999999999" customHeight="1" x14ac:dyDescent="0.2">
      <c r="A25" s="12"/>
      <c r="C25" s="18">
        <v>18</v>
      </c>
      <c r="D25" s="19" t="s">
        <v>37</v>
      </c>
      <c r="E25" s="25"/>
      <c r="F25" s="33">
        <v>0</v>
      </c>
      <c r="G25" s="34">
        <v>0</v>
      </c>
      <c r="H25" s="35">
        <v>0</v>
      </c>
      <c r="I25" s="34">
        <v>0</v>
      </c>
      <c r="J25" s="35">
        <v>0</v>
      </c>
      <c r="K25" s="34">
        <v>0</v>
      </c>
      <c r="L25" s="35">
        <v>0</v>
      </c>
      <c r="M25" s="34">
        <v>0</v>
      </c>
      <c r="N25" s="35">
        <v>0</v>
      </c>
      <c r="O25" s="29">
        <f t="shared" si="7"/>
        <v>0</v>
      </c>
      <c r="P25" s="20">
        <f t="shared" si="2"/>
        <v>0</v>
      </c>
      <c r="Q25" s="21">
        <f t="shared" si="3"/>
        <v>0</v>
      </c>
      <c r="R25" s="21" t="str">
        <f t="shared" si="0"/>
        <v>COMPRAR</v>
      </c>
      <c r="S25" s="36">
        <f t="shared" si="1"/>
        <v>-1</v>
      </c>
      <c r="T25" s="38">
        <v>5</v>
      </c>
      <c r="U25" s="39">
        <v>9.99</v>
      </c>
      <c r="V25" s="37">
        <f t="shared" si="4"/>
        <v>0</v>
      </c>
      <c r="W25" s="15">
        <f t="shared" si="5"/>
        <v>0</v>
      </c>
      <c r="X25" s="15">
        <f t="shared" si="6"/>
        <v>0</v>
      </c>
      <c r="Y25" s="1"/>
    </row>
    <row r="26" spans="1:25" ht="19.899999999999999" customHeight="1" x14ac:dyDescent="0.2">
      <c r="A26" s="12"/>
      <c r="C26" s="18">
        <v>19</v>
      </c>
      <c r="D26" s="19" t="s">
        <v>38</v>
      </c>
      <c r="E26" s="25"/>
      <c r="F26" s="33">
        <v>0</v>
      </c>
      <c r="G26" s="34">
        <v>0</v>
      </c>
      <c r="H26" s="35">
        <v>0</v>
      </c>
      <c r="I26" s="34">
        <v>0</v>
      </c>
      <c r="J26" s="35">
        <v>0</v>
      </c>
      <c r="K26" s="34">
        <v>0</v>
      </c>
      <c r="L26" s="35">
        <v>0</v>
      </c>
      <c r="M26" s="34">
        <v>0</v>
      </c>
      <c r="N26" s="35">
        <v>0</v>
      </c>
      <c r="O26" s="29">
        <f t="shared" si="7"/>
        <v>0</v>
      </c>
      <c r="P26" s="20">
        <f t="shared" si="2"/>
        <v>0</v>
      </c>
      <c r="Q26" s="21">
        <f t="shared" si="3"/>
        <v>0</v>
      </c>
      <c r="R26" s="21" t="str">
        <f t="shared" si="0"/>
        <v>COMPRAR</v>
      </c>
      <c r="S26" s="36">
        <f t="shared" si="1"/>
        <v>-1</v>
      </c>
      <c r="T26" s="38">
        <v>5</v>
      </c>
      <c r="U26" s="39">
        <v>0</v>
      </c>
      <c r="V26" s="37">
        <f t="shared" si="4"/>
        <v>0</v>
      </c>
      <c r="W26" s="15">
        <f t="shared" si="5"/>
        <v>0</v>
      </c>
      <c r="X26" s="15">
        <f t="shared" si="6"/>
        <v>0</v>
      </c>
      <c r="Y26" s="1"/>
    </row>
    <row r="27" spans="1:25" ht="19.899999999999999" customHeight="1" x14ac:dyDescent="0.2">
      <c r="A27" s="12"/>
      <c r="C27" s="18">
        <v>20</v>
      </c>
      <c r="D27" s="19" t="s">
        <v>39</v>
      </c>
      <c r="E27" s="25"/>
      <c r="F27" s="33">
        <v>0</v>
      </c>
      <c r="G27" s="34">
        <v>0</v>
      </c>
      <c r="H27" s="35">
        <v>0</v>
      </c>
      <c r="I27" s="34">
        <v>0</v>
      </c>
      <c r="J27" s="35">
        <v>0</v>
      </c>
      <c r="K27" s="34">
        <v>0</v>
      </c>
      <c r="L27" s="35">
        <v>0</v>
      </c>
      <c r="M27" s="34">
        <v>0</v>
      </c>
      <c r="N27" s="35">
        <v>0</v>
      </c>
      <c r="O27" s="29">
        <f t="shared" si="7"/>
        <v>0</v>
      </c>
      <c r="P27" s="20">
        <f t="shared" si="2"/>
        <v>0</v>
      </c>
      <c r="Q27" s="21">
        <f t="shared" si="3"/>
        <v>0</v>
      </c>
      <c r="R27" s="21" t="str">
        <f t="shared" si="0"/>
        <v>COMPRAR</v>
      </c>
      <c r="S27" s="36">
        <f t="shared" si="1"/>
        <v>-1</v>
      </c>
      <c r="T27" s="38">
        <v>10</v>
      </c>
      <c r="U27" s="39">
        <v>15.5</v>
      </c>
      <c r="V27" s="37">
        <f t="shared" si="4"/>
        <v>0</v>
      </c>
      <c r="W27" s="15">
        <f t="shared" si="5"/>
        <v>0</v>
      </c>
      <c r="X27" s="15">
        <f t="shared" si="6"/>
        <v>0</v>
      </c>
      <c r="Y27" s="1"/>
    </row>
    <row r="28" spans="1:25" ht="19.899999999999999" customHeight="1" x14ac:dyDescent="0.2">
      <c r="A28" s="12"/>
      <c r="C28" s="18">
        <v>21</v>
      </c>
      <c r="D28" s="19" t="s">
        <v>66</v>
      </c>
      <c r="E28" s="25"/>
      <c r="F28" s="33">
        <v>0</v>
      </c>
      <c r="G28" s="34">
        <v>0</v>
      </c>
      <c r="H28" s="35">
        <v>0</v>
      </c>
      <c r="I28" s="34">
        <v>0</v>
      </c>
      <c r="J28" s="35">
        <v>0</v>
      </c>
      <c r="K28" s="34">
        <v>0</v>
      </c>
      <c r="L28" s="35">
        <v>0</v>
      </c>
      <c r="M28" s="34">
        <v>0</v>
      </c>
      <c r="N28" s="35">
        <v>0</v>
      </c>
      <c r="O28" s="29">
        <f t="shared" si="7"/>
        <v>0</v>
      </c>
      <c r="P28" s="20">
        <f t="shared" si="2"/>
        <v>0</v>
      </c>
      <c r="Q28" s="21">
        <f t="shared" si="3"/>
        <v>0</v>
      </c>
      <c r="R28" s="21" t="str">
        <f t="shared" si="0"/>
        <v>COMPRAR</v>
      </c>
      <c r="S28" s="36">
        <f t="shared" si="1"/>
        <v>-1</v>
      </c>
      <c r="T28" s="38">
        <v>10</v>
      </c>
      <c r="U28" s="39">
        <v>15.5</v>
      </c>
      <c r="V28" s="37">
        <f t="shared" si="4"/>
        <v>0</v>
      </c>
      <c r="W28" s="15">
        <f t="shared" si="5"/>
        <v>0</v>
      </c>
      <c r="X28" s="15">
        <f t="shared" si="6"/>
        <v>0</v>
      </c>
      <c r="Y28" s="1"/>
    </row>
    <row r="29" spans="1:25" ht="19.899999999999999" customHeight="1" x14ac:dyDescent="0.2">
      <c r="A29" s="12"/>
      <c r="C29" s="18">
        <v>22</v>
      </c>
      <c r="D29" s="19" t="s">
        <v>67</v>
      </c>
      <c r="E29" s="25"/>
      <c r="F29" s="33">
        <v>0</v>
      </c>
      <c r="G29" s="34">
        <v>0</v>
      </c>
      <c r="H29" s="35">
        <v>0</v>
      </c>
      <c r="I29" s="34">
        <v>0</v>
      </c>
      <c r="J29" s="35">
        <v>0</v>
      </c>
      <c r="K29" s="34">
        <v>0</v>
      </c>
      <c r="L29" s="35">
        <v>0</v>
      </c>
      <c r="M29" s="34">
        <v>0</v>
      </c>
      <c r="N29" s="35">
        <v>0</v>
      </c>
      <c r="O29" s="29">
        <f>IF(F29="","",G29+I29+K29+M29)</f>
        <v>0</v>
      </c>
      <c r="P29" s="20">
        <f>IF(F29="","",H29+J29+L29+N29)</f>
        <v>0</v>
      </c>
      <c r="Q29" s="21">
        <f>IF(O29="","",IF(P29="","",F29+O29-P29))</f>
        <v>0</v>
      </c>
      <c r="R29" s="21" t="str">
        <f>IF(Q29="","",IF(Q29&lt;T29,"COMPRAR",IF(Q29&gt;T29,"ACIMA","IDEAL")))</f>
        <v>COMPRAR</v>
      </c>
      <c r="S29" s="36">
        <f>IF(Q29="","",Q29/T29-100%)</f>
        <v>-1</v>
      </c>
      <c r="T29" s="38">
        <v>5</v>
      </c>
      <c r="U29" s="39">
        <v>0</v>
      </c>
      <c r="V29" s="37">
        <f t="shared" si="4"/>
        <v>0</v>
      </c>
      <c r="W29" s="15">
        <f t="shared" si="5"/>
        <v>0</v>
      </c>
      <c r="X29" s="15">
        <f t="shared" si="6"/>
        <v>0</v>
      </c>
      <c r="Y29" s="1"/>
    </row>
    <row r="30" spans="1:25" ht="19.899999999999999" customHeight="1" x14ac:dyDescent="0.2">
      <c r="A30" s="12"/>
      <c r="C30" s="18">
        <v>23</v>
      </c>
      <c r="D30" s="19" t="s">
        <v>68</v>
      </c>
      <c r="E30" s="25"/>
      <c r="F30" s="33">
        <v>0</v>
      </c>
      <c r="G30" s="34">
        <v>0</v>
      </c>
      <c r="H30" s="35">
        <v>0</v>
      </c>
      <c r="I30" s="34">
        <v>0</v>
      </c>
      <c r="J30" s="35">
        <v>0</v>
      </c>
      <c r="K30" s="34">
        <v>0</v>
      </c>
      <c r="L30" s="35">
        <v>0</v>
      </c>
      <c r="M30" s="34">
        <v>0</v>
      </c>
      <c r="N30" s="35">
        <v>0</v>
      </c>
      <c r="O30" s="29">
        <f>IF(F30="","",G30+I30+K30+M30)</f>
        <v>0</v>
      </c>
      <c r="P30" s="20">
        <f>IF(F30="","",H30+J30+L30+N30)</f>
        <v>0</v>
      </c>
      <c r="Q30" s="21">
        <f>IF(O30="","",IF(P30="","",F30+O30-P30))</f>
        <v>0</v>
      </c>
      <c r="R30" s="21" t="str">
        <f>IF(Q30="","",IF(Q30&lt;T30,"COMPRAR",IF(Q30&gt;T30,"ACIMA","IDEAL")))</f>
        <v>COMPRAR</v>
      </c>
      <c r="S30" s="36">
        <f>IF(Q30="","",Q30/T30-100%)</f>
        <v>-1</v>
      </c>
      <c r="T30" s="38">
        <v>20</v>
      </c>
      <c r="U30" s="39">
        <v>0</v>
      </c>
      <c r="V30" s="37">
        <f t="shared" si="4"/>
        <v>0</v>
      </c>
      <c r="W30" s="15">
        <f t="shared" si="5"/>
        <v>0</v>
      </c>
      <c r="X30" s="15">
        <f t="shared" si="6"/>
        <v>0</v>
      </c>
      <c r="Y30" s="1"/>
    </row>
    <row r="31" spans="1:25" ht="19.899999999999999" customHeight="1" x14ac:dyDescent="0.2">
      <c r="A31" s="12"/>
      <c r="C31" s="18">
        <v>24</v>
      </c>
      <c r="D31" s="19" t="s">
        <v>69</v>
      </c>
      <c r="E31" s="25"/>
      <c r="F31" s="33">
        <v>0</v>
      </c>
      <c r="G31" s="34">
        <v>0</v>
      </c>
      <c r="H31" s="35">
        <v>0</v>
      </c>
      <c r="I31" s="34">
        <v>0</v>
      </c>
      <c r="J31" s="35">
        <v>0</v>
      </c>
      <c r="K31" s="34">
        <v>0</v>
      </c>
      <c r="L31" s="35">
        <v>0</v>
      </c>
      <c r="M31" s="34">
        <v>0</v>
      </c>
      <c r="N31" s="35">
        <v>0</v>
      </c>
      <c r="O31" s="29">
        <f>IF(F31="","",G31+I31+K31+M31)</f>
        <v>0</v>
      </c>
      <c r="P31" s="20">
        <f>IF(F31="","",H31+J31+L31+N31)</f>
        <v>0</v>
      </c>
      <c r="Q31" s="21">
        <f>IF(O31="","",IF(P31="","",F31+O31-P31))</f>
        <v>0</v>
      </c>
      <c r="R31" s="21" t="str">
        <f>IF(Q31="","",IF(Q31&lt;T31,"COMPRAR",IF(Q31&gt;T31,"ACIMA","IDEAL")))</f>
        <v>COMPRAR</v>
      </c>
      <c r="S31" s="36">
        <f>IF(Q31="","",Q31/T31-100%)</f>
        <v>-1</v>
      </c>
      <c r="T31" s="38">
        <v>5</v>
      </c>
      <c r="U31" s="39">
        <v>0</v>
      </c>
      <c r="V31" s="37">
        <f t="shared" si="4"/>
        <v>0</v>
      </c>
      <c r="W31" s="15">
        <f t="shared" si="5"/>
        <v>0</v>
      </c>
      <c r="X31" s="15">
        <f t="shared" si="6"/>
        <v>0</v>
      </c>
      <c r="Y31" s="1"/>
    </row>
    <row r="32" spans="1:25" ht="19.899999999999999" customHeight="1" x14ac:dyDescent="0.2">
      <c r="A32" s="12"/>
      <c r="C32" s="18">
        <v>25</v>
      </c>
      <c r="D32" s="19" t="s">
        <v>70</v>
      </c>
      <c r="E32" s="25"/>
      <c r="F32" s="33">
        <v>0</v>
      </c>
      <c r="G32" s="34">
        <v>0</v>
      </c>
      <c r="H32" s="35">
        <v>0</v>
      </c>
      <c r="I32" s="34">
        <v>0</v>
      </c>
      <c r="J32" s="35">
        <v>0</v>
      </c>
      <c r="K32" s="34">
        <v>0</v>
      </c>
      <c r="L32" s="35">
        <v>0</v>
      </c>
      <c r="M32" s="34">
        <v>0</v>
      </c>
      <c r="N32" s="35">
        <v>0</v>
      </c>
      <c r="O32" s="29">
        <f>IF(F32="","",G32+I32+K32+M32)</f>
        <v>0</v>
      </c>
      <c r="P32" s="20">
        <f>IF(F32="","",H32+J32+L32+N32)</f>
        <v>0</v>
      </c>
      <c r="Q32" s="21">
        <f>IF(O32="","",IF(P32="","",F32+O32-P32))</f>
        <v>0</v>
      </c>
      <c r="R32" s="21" t="str">
        <f>IF(Q32="","",IF(Q32&lt;T32,"COMPRAR",IF(Q32&gt;T32,"ACIMA","IDEAL")))</f>
        <v>COMPRAR</v>
      </c>
      <c r="S32" s="36">
        <f>IF(Q32="","",Q32/T32-100%)</f>
        <v>-1</v>
      </c>
      <c r="T32" s="38">
        <v>5</v>
      </c>
      <c r="U32" s="39">
        <v>0</v>
      </c>
      <c r="V32" s="37">
        <f t="shared" si="4"/>
        <v>0</v>
      </c>
      <c r="W32" s="15">
        <f t="shared" si="5"/>
        <v>0</v>
      </c>
      <c r="X32" s="15">
        <f t="shared" si="6"/>
        <v>0</v>
      </c>
      <c r="Y32" s="1"/>
    </row>
    <row r="33" spans="1:25" ht="19.899999999999999" customHeight="1" x14ac:dyDescent="0.2">
      <c r="A33" s="12"/>
      <c r="C33" s="18">
        <v>26</v>
      </c>
      <c r="D33" s="19" t="s">
        <v>71</v>
      </c>
      <c r="E33" s="25"/>
      <c r="F33" s="33">
        <v>0</v>
      </c>
      <c r="G33" s="34">
        <v>0</v>
      </c>
      <c r="H33" s="35">
        <v>0</v>
      </c>
      <c r="I33" s="34">
        <v>0</v>
      </c>
      <c r="J33" s="35">
        <v>0</v>
      </c>
      <c r="K33" s="34">
        <v>0</v>
      </c>
      <c r="L33" s="35">
        <v>0</v>
      </c>
      <c r="M33" s="34">
        <v>0</v>
      </c>
      <c r="N33" s="35">
        <v>0</v>
      </c>
      <c r="O33" s="29">
        <f t="shared" si="7"/>
        <v>0</v>
      </c>
      <c r="P33" s="20">
        <f t="shared" si="2"/>
        <v>0</v>
      </c>
      <c r="Q33" s="21">
        <f t="shared" si="3"/>
        <v>0</v>
      </c>
      <c r="R33" s="21" t="str">
        <f t="shared" si="0"/>
        <v>COMPRAR</v>
      </c>
      <c r="S33" s="36">
        <f t="shared" si="1"/>
        <v>-1</v>
      </c>
      <c r="T33" s="38">
        <v>5</v>
      </c>
      <c r="U33" s="39">
        <v>0</v>
      </c>
      <c r="V33" s="37">
        <f t="shared" si="4"/>
        <v>0</v>
      </c>
      <c r="W33" s="15">
        <f t="shared" si="5"/>
        <v>0</v>
      </c>
      <c r="X33" s="15">
        <f t="shared" si="6"/>
        <v>0</v>
      </c>
      <c r="Y33" s="1"/>
    </row>
    <row r="34" spans="1:25" ht="19.899999999999999" customHeight="1" x14ac:dyDescent="0.2">
      <c r="A34" s="12"/>
      <c r="C34" s="18">
        <v>27</v>
      </c>
      <c r="D34" s="19" t="s">
        <v>73</v>
      </c>
      <c r="E34" s="25"/>
      <c r="F34" s="33">
        <v>0</v>
      </c>
      <c r="G34" s="34">
        <v>0</v>
      </c>
      <c r="H34" s="35">
        <v>0</v>
      </c>
      <c r="I34" s="34">
        <v>0</v>
      </c>
      <c r="J34" s="35">
        <v>0</v>
      </c>
      <c r="K34" s="34">
        <v>0</v>
      </c>
      <c r="L34" s="35">
        <v>0</v>
      </c>
      <c r="M34" s="34">
        <v>0</v>
      </c>
      <c r="N34" s="35">
        <v>0</v>
      </c>
      <c r="O34" s="29">
        <f>IF(F34="","",G34+I34+K34+M34)</f>
        <v>0</v>
      </c>
      <c r="P34" s="20">
        <f>IF(F34="","",H34+J34+L34+N34)</f>
        <v>0</v>
      </c>
      <c r="Q34" s="21">
        <f>IF(O34="","",IF(P34="","",F34+O34-P34))</f>
        <v>0</v>
      </c>
      <c r="R34" s="21" t="str">
        <f>IF(Q34="","",IF(Q34&lt;T34,"COMPRAR",IF(Q34&gt;T34,"ACIMA","IDEAL")))</f>
        <v>COMPRAR</v>
      </c>
      <c r="S34" s="36">
        <f>IF(Q34="","",Q34/T34-100%)</f>
        <v>-1</v>
      </c>
      <c r="T34" s="38">
        <v>20</v>
      </c>
      <c r="U34" s="39">
        <v>0</v>
      </c>
      <c r="V34" s="37">
        <f t="shared" si="4"/>
        <v>0</v>
      </c>
      <c r="W34" s="15">
        <f t="shared" si="5"/>
        <v>0</v>
      </c>
      <c r="X34" s="15">
        <f t="shared" si="6"/>
        <v>0</v>
      </c>
      <c r="Y34" s="1"/>
    </row>
    <row r="35" spans="1:25" ht="19.899999999999999" customHeight="1" x14ac:dyDescent="0.2">
      <c r="A35" s="12"/>
      <c r="C35" s="18">
        <v>28</v>
      </c>
      <c r="D35" s="19" t="s">
        <v>72</v>
      </c>
      <c r="E35" s="25"/>
      <c r="F35" s="33">
        <v>0</v>
      </c>
      <c r="G35" s="34">
        <v>0</v>
      </c>
      <c r="H35" s="35">
        <v>0</v>
      </c>
      <c r="I35" s="34">
        <v>0</v>
      </c>
      <c r="J35" s="35">
        <v>0</v>
      </c>
      <c r="K35" s="34">
        <v>0</v>
      </c>
      <c r="L35" s="35">
        <v>0</v>
      </c>
      <c r="M35" s="34">
        <v>0</v>
      </c>
      <c r="N35" s="35">
        <v>0</v>
      </c>
      <c r="O35" s="29">
        <v>0</v>
      </c>
      <c r="P35" s="20">
        <v>0</v>
      </c>
      <c r="Q35" s="21">
        <v>0</v>
      </c>
      <c r="R35" s="21" t="s">
        <v>86</v>
      </c>
      <c r="S35" s="36">
        <v>-1</v>
      </c>
      <c r="T35" s="38">
        <v>20</v>
      </c>
      <c r="U35" s="39">
        <v>0</v>
      </c>
      <c r="V35" s="37">
        <f t="shared" si="4"/>
        <v>0</v>
      </c>
      <c r="W35" s="15">
        <f t="shared" si="5"/>
        <v>0</v>
      </c>
      <c r="X35" s="15">
        <f t="shared" si="6"/>
        <v>0</v>
      </c>
      <c r="Y35" s="1"/>
    </row>
    <row r="36" spans="1:25" ht="19.899999999999999" customHeight="1" x14ac:dyDescent="0.2">
      <c r="A36" s="12"/>
      <c r="C36" s="18">
        <v>29</v>
      </c>
      <c r="D36" s="19" t="s">
        <v>74</v>
      </c>
      <c r="E36" s="25"/>
      <c r="F36" s="33">
        <v>0</v>
      </c>
      <c r="G36" s="34">
        <v>0</v>
      </c>
      <c r="H36" s="35">
        <v>0</v>
      </c>
      <c r="I36" s="34">
        <v>0</v>
      </c>
      <c r="J36" s="35">
        <v>0</v>
      </c>
      <c r="K36" s="34">
        <v>0</v>
      </c>
      <c r="L36" s="35">
        <v>0</v>
      </c>
      <c r="M36" s="34">
        <v>0</v>
      </c>
      <c r="N36" s="35">
        <v>0</v>
      </c>
      <c r="O36" s="29">
        <v>0</v>
      </c>
      <c r="P36" s="20">
        <v>0</v>
      </c>
      <c r="Q36" s="21">
        <v>0</v>
      </c>
      <c r="R36" s="21" t="s">
        <v>86</v>
      </c>
      <c r="S36" s="36">
        <v>-1</v>
      </c>
      <c r="T36" s="38">
        <v>20</v>
      </c>
      <c r="U36" s="39">
        <v>0</v>
      </c>
      <c r="V36" s="37">
        <f t="shared" si="4"/>
        <v>0</v>
      </c>
      <c r="W36" s="15">
        <f t="shared" si="5"/>
        <v>0</v>
      </c>
      <c r="X36" s="15">
        <f t="shared" si="6"/>
        <v>0</v>
      </c>
      <c r="Y36" s="1"/>
    </row>
    <row r="37" spans="1:25" ht="19.899999999999999" customHeight="1" x14ac:dyDescent="0.2">
      <c r="A37" s="12"/>
      <c r="C37" s="18">
        <v>30</v>
      </c>
      <c r="D37" s="19" t="s">
        <v>75</v>
      </c>
      <c r="E37" s="25"/>
      <c r="F37" s="33">
        <v>0</v>
      </c>
      <c r="G37" s="34">
        <v>0</v>
      </c>
      <c r="H37" s="35">
        <v>0</v>
      </c>
      <c r="I37" s="34">
        <v>0</v>
      </c>
      <c r="J37" s="35">
        <v>0</v>
      </c>
      <c r="K37" s="34">
        <v>0</v>
      </c>
      <c r="L37" s="35">
        <v>0</v>
      </c>
      <c r="M37" s="34">
        <v>0</v>
      </c>
      <c r="N37" s="35">
        <v>0</v>
      </c>
      <c r="O37" s="29">
        <f t="shared" ref="O37:O46" si="8">IF(F37="","",G37+I37+K37+M37)</f>
        <v>0</v>
      </c>
      <c r="P37" s="20">
        <f t="shared" ref="P37:P46" si="9">IF(F37="","",H37+J37+L37+N37)</f>
        <v>0</v>
      </c>
      <c r="Q37" s="21">
        <f t="shared" ref="Q37:Q46" si="10">IF(O37="","",IF(P37="","",F37+O37-P37))</f>
        <v>0</v>
      </c>
      <c r="R37" s="21" t="str">
        <f t="shared" ref="R37:R46" si="11">IF(Q37="","",IF(Q37&lt;T37,"COMPRAR",IF(Q37&gt;T37,"ACIMA","IDEAL")))</f>
        <v>COMPRAR</v>
      </c>
      <c r="S37" s="36">
        <f t="shared" ref="S37:S46" si="12">IF(Q37="","",Q37/T37-100%)</f>
        <v>-1</v>
      </c>
      <c r="T37" s="38">
        <v>20</v>
      </c>
      <c r="U37" s="39">
        <v>0</v>
      </c>
      <c r="V37" s="37">
        <f t="shared" si="4"/>
        <v>0</v>
      </c>
      <c r="W37" s="15">
        <f t="shared" si="5"/>
        <v>0</v>
      </c>
      <c r="X37" s="15">
        <f t="shared" si="6"/>
        <v>0</v>
      </c>
      <c r="Y37" s="1"/>
    </row>
    <row r="38" spans="1:25" ht="19.899999999999999" customHeight="1" x14ac:dyDescent="0.2">
      <c r="A38" s="12"/>
      <c r="C38" s="18">
        <v>31</v>
      </c>
      <c r="D38" s="19" t="s">
        <v>76</v>
      </c>
      <c r="E38" s="25"/>
      <c r="F38" s="33">
        <v>0</v>
      </c>
      <c r="G38" s="34">
        <v>0</v>
      </c>
      <c r="H38" s="35">
        <v>0</v>
      </c>
      <c r="I38" s="34">
        <v>0</v>
      </c>
      <c r="J38" s="35">
        <v>0</v>
      </c>
      <c r="K38" s="34">
        <v>0</v>
      </c>
      <c r="L38" s="35">
        <v>0</v>
      </c>
      <c r="M38" s="34">
        <v>0</v>
      </c>
      <c r="N38" s="35">
        <v>0</v>
      </c>
      <c r="O38" s="29">
        <f t="shared" si="8"/>
        <v>0</v>
      </c>
      <c r="P38" s="20">
        <f t="shared" si="9"/>
        <v>0</v>
      </c>
      <c r="Q38" s="21">
        <f t="shared" si="10"/>
        <v>0</v>
      </c>
      <c r="R38" s="21" t="str">
        <f t="shared" si="11"/>
        <v>COMPRAR</v>
      </c>
      <c r="S38" s="36">
        <f t="shared" si="12"/>
        <v>-1</v>
      </c>
      <c r="T38" s="38">
        <v>20</v>
      </c>
      <c r="U38" s="39">
        <v>0</v>
      </c>
      <c r="V38" s="37">
        <f t="shared" si="4"/>
        <v>0</v>
      </c>
      <c r="W38" s="15">
        <f t="shared" si="5"/>
        <v>0</v>
      </c>
      <c r="X38" s="15">
        <f t="shared" si="6"/>
        <v>0</v>
      </c>
      <c r="Y38" s="1"/>
    </row>
    <row r="39" spans="1:25" ht="19.899999999999999" customHeight="1" x14ac:dyDescent="0.2">
      <c r="A39" s="12"/>
      <c r="C39" s="18">
        <v>32</v>
      </c>
      <c r="D39" s="19" t="s">
        <v>77</v>
      </c>
      <c r="E39" s="25"/>
      <c r="F39" s="33">
        <v>0</v>
      </c>
      <c r="G39" s="34">
        <v>0</v>
      </c>
      <c r="H39" s="35">
        <v>0</v>
      </c>
      <c r="I39" s="34">
        <v>0</v>
      </c>
      <c r="J39" s="35">
        <v>0</v>
      </c>
      <c r="K39" s="34">
        <v>0</v>
      </c>
      <c r="L39" s="35">
        <v>0</v>
      </c>
      <c r="M39" s="34">
        <v>0</v>
      </c>
      <c r="N39" s="35">
        <v>0</v>
      </c>
      <c r="O39" s="29">
        <f t="shared" si="8"/>
        <v>0</v>
      </c>
      <c r="P39" s="20">
        <f t="shared" si="9"/>
        <v>0</v>
      </c>
      <c r="Q39" s="21">
        <f t="shared" si="10"/>
        <v>0</v>
      </c>
      <c r="R39" s="21" t="str">
        <f t="shared" si="11"/>
        <v>COMPRAR</v>
      </c>
      <c r="S39" s="36">
        <f t="shared" si="12"/>
        <v>-1</v>
      </c>
      <c r="T39" s="38">
        <v>20</v>
      </c>
      <c r="U39" s="39">
        <v>0</v>
      </c>
      <c r="V39" s="37">
        <f t="shared" si="4"/>
        <v>0</v>
      </c>
      <c r="W39" s="15">
        <f t="shared" si="5"/>
        <v>0</v>
      </c>
      <c r="X39" s="15">
        <f t="shared" si="6"/>
        <v>0</v>
      </c>
      <c r="Y39" s="1"/>
    </row>
    <row r="40" spans="1:25" ht="19.899999999999999" customHeight="1" x14ac:dyDescent="0.2">
      <c r="A40" s="12"/>
      <c r="C40" s="18">
        <v>33</v>
      </c>
      <c r="D40" s="19" t="s">
        <v>78</v>
      </c>
      <c r="E40" s="25"/>
      <c r="F40" s="33">
        <v>0</v>
      </c>
      <c r="G40" s="34">
        <v>0</v>
      </c>
      <c r="H40" s="35">
        <v>0</v>
      </c>
      <c r="I40" s="34">
        <v>0</v>
      </c>
      <c r="J40" s="35">
        <v>0</v>
      </c>
      <c r="K40" s="34">
        <v>0</v>
      </c>
      <c r="L40" s="35">
        <v>0</v>
      </c>
      <c r="M40" s="34">
        <v>0</v>
      </c>
      <c r="N40" s="35">
        <v>0</v>
      </c>
      <c r="O40" s="29">
        <f t="shared" si="8"/>
        <v>0</v>
      </c>
      <c r="P40" s="20">
        <f t="shared" si="9"/>
        <v>0</v>
      </c>
      <c r="Q40" s="21">
        <f t="shared" si="10"/>
        <v>0</v>
      </c>
      <c r="R40" s="21" t="str">
        <f t="shared" si="11"/>
        <v>COMPRAR</v>
      </c>
      <c r="S40" s="36">
        <f t="shared" si="12"/>
        <v>-1</v>
      </c>
      <c r="T40" s="38">
        <v>20</v>
      </c>
      <c r="U40" s="39">
        <v>0</v>
      </c>
      <c r="V40" s="37">
        <f t="shared" si="4"/>
        <v>0</v>
      </c>
      <c r="W40" s="15">
        <f t="shared" si="5"/>
        <v>0</v>
      </c>
      <c r="X40" s="15">
        <f t="shared" si="6"/>
        <v>0</v>
      </c>
      <c r="Y40" s="1"/>
    </row>
    <row r="41" spans="1:25" ht="19.899999999999999" customHeight="1" x14ac:dyDescent="0.2">
      <c r="A41" s="12"/>
      <c r="C41" s="18">
        <v>34</v>
      </c>
      <c r="D41" s="19" t="s">
        <v>79</v>
      </c>
      <c r="E41" s="25"/>
      <c r="F41" s="33">
        <v>0</v>
      </c>
      <c r="G41" s="34">
        <v>0</v>
      </c>
      <c r="H41" s="35">
        <v>0</v>
      </c>
      <c r="I41" s="34">
        <v>0</v>
      </c>
      <c r="J41" s="35">
        <v>0</v>
      </c>
      <c r="K41" s="34">
        <v>0</v>
      </c>
      <c r="L41" s="35">
        <v>0</v>
      </c>
      <c r="M41" s="34">
        <v>0</v>
      </c>
      <c r="N41" s="35">
        <v>0</v>
      </c>
      <c r="O41" s="29">
        <f t="shared" si="8"/>
        <v>0</v>
      </c>
      <c r="P41" s="20">
        <f t="shared" si="9"/>
        <v>0</v>
      </c>
      <c r="Q41" s="21">
        <f t="shared" si="10"/>
        <v>0</v>
      </c>
      <c r="R41" s="21" t="str">
        <f t="shared" si="11"/>
        <v>COMPRAR</v>
      </c>
      <c r="S41" s="36">
        <f t="shared" si="12"/>
        <v>-1</v>
      </c>
      <c r="T41" s="38">
        <v>20</v>
      </c>
      <c r="U41" s="39">
        <v>0</v>
      </c>
      <c r="V41" s="37">
        <f t="shared" si="4"/>
        <v>0</v>
      </c>
      <c r="W41" s="15">
        <f t="shared" si="5"/>
        <v>0</v>
      </c>
      <c r="X41" s="15">
        <f t="shared" si="6"/>
        <v>0</v>
      </c>
      <c r="Y41" s="1"/>
    </row>
    <row r="42" spans="1:25" ht="19.899999999999999" customHeight="1" x14ac:dyDescent="0.2">
      <c r="A42" s="12"/>
      <c r="C42" s="18">
        <v>35</v>
      </c>
      <c r="D42" s="19" t="s">
        <v>80</v>
      </c>
      <c r="E42" s="25"/>
      <c r="F42" s="33">
        <v>0</v>
      </c>
      <c r="G42" s="34">
        <v>0</v>
      </c>
      <c r="H42" s="35">
        <v>0</v>
      </c>
      <c r="I42" s="34">
        <v>0</v>
      </c>
      <c r="J42" s="35">
        <v>0</v>
      </c>
      <c r="K42" s="34">
        <v>0</v>
      </c>
      <c r="L42" s="35">
        <v>0</v>
      </c>
      <c r="M42" s="34">
        <v>0</v>
      </c>
      <c r="N42" s="35">
        <v>0</v>
      </c>
      <c r="O42" s="29">
        <f t="shared" si="8"/>
        <v>0</v>
      </c>
      <c r="P42" s="20">
        <f t="shared" si="9"/>
        <v>0</v>
      </c>
      <c r="Q42" s="21">
        <f t="shared" si="10"/>
        <v>0</v>
      </c>
      <c r="R42" s="21" t="str">
        <f t="shared" si="11"/>
        <v>COMPRAR</v>
      </c>
      <c r="S42" s="36">
        <f t="shared" si="12"/>
        <v>-1</v>
      </c>
      <c r="T42" s="38">
        <v>20</v>
      </c>
      <c r="U42" s="39">
        <v>0</v>
      </c>
      <c r="V42" s="37">
        <f t="shared" si="4"/>
        <v>0</v>
      </c>
      <c r="W42" s="15">
        <f t="shared" si="5"/>
        <v>0</v>
      </c>
      <c r="X42" s="15">
        <f t="shared" si="6"/>
        <v>0</v>
      </c>
      <c r="Y42" s="1"/>
    </row>
    <row r="43" spans="1:25" ht="19.899999999999999" customHeight="1" x14ac:dyDescent="0.2">
      <c r="A43" s="12"/>
      <c r="C43" s="18">
        <v>36</v>
      </c>
      <c r="D43" s="19" t="s">
        <v>81</v>
      </c>
      <c r="E43" s="25"/>
      <c r="F43" s="33">
        <v>0</v>
      </c>
      <c r="G43" s="34">
        <v>0</v>
      </c>
      <c r="H43" s="35">
        <v>0</v>
      </c>
      <c r="I43" s="34">
        <v>0</v>
      </c>
      <c r="J43" s="35">
        <v>0</v>
      </c>
      <c r="K43" s="34">
        <v>0</v>
      </c>
      <c r="L43" s="35">
        <v>0</v>
      </c>
      <c r="M43" s="34">
        <v>0</v>
      </c>
      <c r="N43" s="35">
        <v>0</v>
      </c>
      <c r="O43" s="29">
        <f t="shared" si="8"/>
        <v>0</v>
      </c>
      <c r="P43" s="20">
        <f t="shared" si="9"/>
        <v>0</v>
      </c>
      <c r="Q43" s="21">
        <f t="shared" si="10"/>
        <v>0</v>
      </c>
      <c r="R43" s="21" t="str">
        <f t="shared" si="11"/>
        <v>COMPRAR</v>
      </c>
      <c r="S43" s="36">
        <f t="shared" si="12"/>
        <v>-1</v>
      </c>
      <c r="T43" s="38">
        <v>20</v>
      </c>
      <c r="U43" s="39">
        <v>0</v>
      </c>
      <c r="V43" s="37">
        <f t="shared" si="4"/>
        <v>0</v>
      </c>
      <c r="W43" s="15">
        <f t="shared" si="5"/>
        <v>0</v>
      </c>
      <c r="X43" s="15">
        <f t="shared" si="6"/>
        <v>0</v>
      </c>
      <c r="Y43" s="1"/>
    </row>
    <row r="44" spans="1:25" ht="19.899999999999999" customHeight="1" x14ac:dyDescent="0.2">
      <c r="A44" s="12"/>
      <c r="C44" s="18">
        <v>37</v>
      </c>
      <c r="D44" s="19" t="s">
        <v>82</v>
      </c>
      <c r="E44" s="25"/>
      <c r="F44" s="33">
        <v>0</v>
      </c>
      <c r="G44" s="34">
        <v>0</v>
      </c>
      <c r="H44" s="35">
        <v>0</v>
      </c>
      <c r="I44" s="34">
        <v>0</v>
      </c>
      <c r="J44" s="35">
        <v>0</v>
      </c>
      <c r="K44" s="34">
        <v>0</v>
      </c>
      <c r="L44" s="35">
        <v>0</v>
      </c>
      <c r="M44" s="34">
        <v>0</v>
      </c>
      <c r="N44" s="35">
        <v>0</v>
      </c>
      <c r="O44" s="29">
        <f t="shared" si="8"/>
        <v>0</v>
      </c>
      <c r="P44" s="20">
        <f t="shared" si="9"/>
        <v>0</v>
      </c>
      <c r="Q44" s="21">
        <f t="shared" si="10"/>
        <v>0</v>
      </c>
      <c r="R44" s="21" t="str">
        <f t="shared" si="11"/>
        <v>COMPRAR</v>
      </c>
      <c r="S44" s="36">
        <f t="shared" si="12"/>
        <v>-1</v>
      </c>
      <c r="T44" s="38">
        <v>20</v>
      </c>
      <c r="U44" s="39">
        <v>0</v>
      </c>
      <c r="V44" s="37">
        <f t="shared" si="4"/>
        <v>0</v>
      </c>
      <c r="W44" s="15">
        <f t="shared" si="5"/>
        <v>0</v>
      </c>
      <c r="X44" s="15">
        <f t="shared" si="6"/>
        <v>0</v>
      </c>
      <c r="Y44" s="1"/>
    </row>
    <row r="45" spans="1:25" ht="19.899999999999999" customHeight="1" x14ac:dyDescent="0.2">
      <c r="A45" s="12"/>
      <c r="C45" s="18">
        <v>38</v>
      </c>
      <c r="D45" s="19" t="s">
        <v>83</v>
      </c>
      <c r="E45" s="25"/>
      <c r="F45" s="33">
        <v>0</v>
      </c>
      <c r="G45" s="34">
        <v>0</v>
      </c>
      <c r="H45" s="35">
        <v>0</v>
      </c>
      <c r="I45" s="34">
        <v>0</v>
      </c>
      <c r="J45" s="35">
        <v>0</v>
      </c>
      <c r="K45" s="34">
        <v>0</v>
      </c>
      <c r="L45" s="35">
        <v>0</v>
      </c>
      <c r="M45" s="34">
        <v>0</v>
      </c>
      <c r="N45" s="35">
        <v>0</v>
      </c>
      <c r="O45" s="29">
        <f t="shared" si="8"/>
        <v>0</v>
      </c>
      <c r="P45" s="20">
        <f t="shared" si="9"/>
        <v>0</v>
      </c>
      <c r="Q45" s="21">
        <f t="shared" si="10"/>
        <v>0</v>
      </c>
      <c r="R45" s="21" t="str">
        <f t="shared" si="11"/>
        <v>COMPRAR</v>
      </c>
      <c r="S45" s="36">
        <f t="shared" si="12"/>
        <v>-1</v>
      </c>
      <c r="T45" s="38">
        <v>20</v>
      </c>
      <c r="U45" s="39">
        <v>0</v>
      </c>
      <c r="V45" s="37">
        <f t="shared" si="4"/>
        <v>0</v>
      </c>
      <c r="W45" s="15">
        <f t="shared" si="5"/>
        <v>0</v>
      </c>
      <c r="X45" s="15">
        <f t="shared" si="6"/>
        <v>0</v>
      </c>
      <c r="Y45" s="1"/>
    </row>
    <row r="46" spans="1:25" ht="19.899999999999999" customHeight="1" x14ac:dyDescent="0.2">
      <c r="A46" s="12"/>
      <c r="C46" s="18">
        <v>39</v>
      </c>
      <c r="D46" s="19" t="s">
        <v>84</v>
      </c>
      <c r="E46" s="25"/>
      <c r="F46" s="33">
        <v>0</v>
      </c>
      <c r="G46" s="34">
        <v>0</v>
      </c>
      <c r="H46" s="35">
        <v>0</v>
      </c>
      <c r="I46" s="34">
        <v>0</v>
      </c>
      <c r="J46" s="35">
        <v>0</v>
      </c>
      <c r="K46" s="34">
        <v>0</v>
      </c>
      <c r="L46" s="35">
        <v>0</v>
      </c>
      <c r="M46" s="34">
        <v>0</v>
      </c>
      <c r="N46" s="35">
        <v>0</v>
      </c>
      <c r="O46" s="29">
        <f t="shared" si="8"/>
        <v>0</v>
      </c>
      <c r="P46" s="20">
        <f t="shared" si="9"/>
        <v>0</v>
      </c>
      <c r="Q46" s="21">
        <f t="shared" si="10"/>
        <v>0</v>
      </c>
      <c r="R46" s="21" t="str">
        <f t="shared" si="11"/>
        <v>COMPRAR</v>
      </c>
      <c r="S46" s="36">
        <f t="shared" si="12"/>
        <v>-1</v>
      </c>
      <c r="T46" s="38">
        <v>20</v>
      </c>
      <c r="U46" s="39">
        <v>0</v>
      </c>
      <c r="V46" s="37">
        <f t="shared" si="4"/>
        <v>0</v>
      </c>
      <c r="W46" s="15">
        <f t="shared" si="5"/>
        <v>0</v>
      </c>
      <c r="X46" s="15">
        <f t="shared" si="6"/>
        <v>0</v>
      </c>
      <c r="Y46" s="1"/>
    </row>
    <row r="47" spans="1:25" ht="19.899999999999999" customHeight="1" x14ac:dyDescent="0.2">
      <c r="A47" s="12"/>
      <c r="C47" s="18">
        <v>40</v>
      </c>
      <c r="D47" s="19" t="s">
        <v>85</v>
      </c>
      <c r="E47" s="25"/>
      <c r="F47" s="33">
        <v>0</v>
      </c>
      <c r="G47" s="34">
        <v>0</v>
      </c>
      <c r="H47" s="35">
        <v>0</v>
      </c>
      <c r="I47" s="34">
        <v>0</v>
      </c>
      <c r="J47" s="35">
        <v>0</v>
      </c>
      <c r="K47" s="34">
        <v>0</v>
      </c>
      <c r="L47" s="35">
        <v>0</v>
      </c>
      <c r="M47" s="34">
        <v>0</v>
      </c>
      <c r="N47" s="35">
        <v>0</v>
      </c>
      <c r="O47" s="29">
        <f t="shared" si="7"/>
        <v>0</v>
      </c>
      <c r="P47" s="20">
        <f t="shared" si="2"/>
        <v>0</v>
      </c>
      <c r="Q47" s="21">
        <f t="shared" si="3"/>
        <v>0</v>
      </c>
      <c r="R47" s="21" t="str">
        <f t="shared" si="0"/>
        <v>COMPRAR</v>
      </c>
      <c r="S47" s="36">
        <f t="shared" si="1"/>
        <v>-1</v>
      </c>
      <c r="T47" s="38">
        <v>20</v>
      </c>
      <c r="U47" s="39">
        <v>0</v>
      </c>
      <c r="V47" s="37">
        <f t="shared" si="4"/>
        <v>0</v>
      </c>
      <c r="W47" s="15">
        <f t="shared" si="5"/>
        <v>0</v>
      </c>
      <c r="X47" s="15">
        <f t="shared" si="6"/>
        <v>0</v>
      </c>
      <c r="Y47" s="1"/>
    </row>
    <row r="48" spans="1:25" ht="19.899999999999999" customHeight="1" x14ac:dyDescent="0.2">
      <c r="A48" s="12"/>
      <c r="C48" s="18">
        <v>41</v>
      </c>
      <c r="D48" s="19" t="s">
        <v>40</v>
      </c>
      <c r="E48" s="25"/>
      <c r="F48" s="33">
        <v>0</v>
      </c>
      <c r="G48" s="34">
        <v>0</v>
      </c>
      <c r="H48" s="35">
        <v>8</v>
      </c>
      <c r="I48" s="34">
        <v>0</v>
      </c>
      <c r="J48" s="35">
        <v>0</v>
      </c>
      <c r="K48" s="34">
        <v>0</v>
      </c>
      <c r="L48" s="35">
        <v>2</v>
      </c>
      <c r="M48" s="34">
        <v>0</v>
      </c>
      <c r="N48" s="35">
        <v>0</v>
      </c>
      <c r="O48" s="29">
        <f t="shared" si="7"/>
        <v>0</v>
      </c>
      <c r="P48" s="20">
        <v>0</v>
      </c>
      <c r="Q48" s="21">
        <f t="shared" si="3"/>
        <v>0</v>
      </c>
      <c r="R48" s="21" t="str">
        <f t="shared" si="0"/>
        <v>COMPRAR</v>
      </c>
      <c r="S48" s="36">
        <f t="shared" si="1"/>
        <v>-1</v>
      </c>
      <c r="T48" s="38">
        <v>20</v>
      </c>
      <c r="U48" s="39">
        <v>0</v>
      </c>
      <c r="V48" s="37">
        <f t="shared" si="4"/>
        <v>0</v>
      </c>
      <c r="W48" s="15">
        <f t="shared" si="5"/>
        <v>0</v>
      </c>
      <c r="X48" s="15">
        <f t="shared" si="6"/>
        <v>0</v>
      </c>
      <c r="Y48" s="1"/>
    </row>
    <row r="49" spans="1:25" ht="19.899999999999999" customHeight="1" x14ac:dyDescent="0.2">
      <c r="A49" s="12"/>
      <c r="C49" s="18">
        <v>42</v>
      </c>
      <c r="D49" s="22" t="s">
        <v>19</v>
      </c>
      <c r="E49" s="26"/>
      <c r="F49" s="33">
        <v>0</v>
      </c>
      <c r="G49" s="34">
        <v>0</v>
      </c>
      <c r="H49" s="35">
        <v>0</v>
      </c>
      <c r="I49" s="34">
        <v>0</v>
      </c>
      <c r="J49" s="35">
        <v>0</v>
      </c>
      <c r="K49" s="34">
        <v>0</v>
      </c>
      <c r="L49" s="35">
        <v>1</v>
      </c>
      <c r="M49" s="34">
        <v>0</v>
      </c>
      <c r="N49" s="35">
        <v>0</v>
      </c>
      <c r="O49" s="29">
        <f t="shared" si="7"/>
        <v>0</v>
      </c>
      <c r="P49" s="20">
        <v>0</v>
      </c>
      <c r="Q49" s="21">
        <f t="shared" si="3"/>
        <v>0</v>
      </c>
      <c r="R49" s="21" t="str">
        <f t="shared" si="0"/>
        <v>COMPRAR</v>
      </c>
      <c r="S49" s="36">
        <f t="shared" si="1"/>
        <v>-1</v>
      </c>
      <c r="T49" s="38">
        <v>10</v>
      </c>
      <c r="U49" s="39">
        <v>0</v>
      </c>
      <c r="V49" s="37">
        <f t="shared" si="4"/>
        <v>0</v>
      </c>
      <c r="W49" s="15">
        <f t="shared" si="5"/>
        <v>0</v>
      </c>
      <c r="X49" s="15">
        <f t="shared" si="6"/>
        <v>0</v>
      </c>
      <c r="Y49" s="1"/>
    </row>
    <row r="50" spans="1:25" ht="19.899999999999999" customHeight="1" x14ac:dyDescent="0.2">
      <c r="A50" s="12"/>
      <c r="C50" s="18">
        <v>43</v>
      </c>
      <c r="D50" s="22" t="s">
        <v>20</v>
      </c>
      <c r="E50" s="26"/>
      <c r="F50" s="33">
        <v>0</v>
      </c>
      <c r="G50" s="34">
        <v>0</v>
      </c>
      <c r="H50" s="35">
        <v>0</v>
      </c>
      <c r="I50" s="34">
        <v>0</v>
      </c>
      <c r="J50" s="35">
        <v>0</v>
      </c>
      <c r="K50" s="34">
        <v>0</v>
      </c>
      <c r="L50" s="35">
        <v>0</v>
      </c>
      <c r="M50" s="34">
        <v>0</v>
      </c>
      <c r="N50" s="35">
        <v>0</v>
      </c>
      <c r="O50" s="29">
        <f t="shared" si="7"/>
        <v>0</v>
      </c>
      <c r="P50" s="20">
        <v>0</v>
      </c>
      <c r="Q50" s="21">
        <f t="shared" si="3"/>
        <v>0</v>
      </c>
      <c r="R50" s="21" t="str">
        <f t="shared" si="0"/>
        <v>COMPRAR</v>
      </c>
      <c r="S50" s="36">
        <f t="shared" si="1"/>
        <v>-1</v>
      </c>
      <c r="T50" s="38">
        <v>5</v>
      </c>
      <c r="U50" s="39">
        <v>2.1</v>
      </c>
      <c r="V50" s="37">
        <f t="shared" si="4"/>
        <v>0</v>
      </c>
      <c r="W50" s="15">
        <f t="shared" si="5"/>
        <v>0</v>
      </c>
      <c r="X50" s="15">
        <f t="shared" si="6"/>
        <v>0</v>
      </c>
      <c r="Y50" s="1"/>
    </row>
    <row r="51" spans="1:25" ht="19.899999999999999" customHeight="1" x14ac:dyDescent="0.2">
      <c r="A51" s="12"/>
      <c r="C51" s="18">
        <v>44</v>
      </c>
      <c r="D51" s="22" t="s">
        <v>21</v>
      </c>
      <c r="E51" s="26"/>
      <c r="F51" s="33">
        <v>0</v>
      </c>
      <c r="G51" s="34">
        <v>0</v>
      </c>
      <c r="H51" s="35">
        <v>3</v>
      </c>
      <c r="I51" s="34">
        <v>0</v>
      </c>
      <c r="J51" s="35">
        <v>25</v>
      </c>
      <c r="K51" s="34">
        <v>0</v>
      </c>
      <c r="L51" s="35">
        <v>11</v>
      </c>
      <c r="M51" s="34">
        <v>0</v>
      </c>
      <c r="N51" s="35">
        <v>0</v>
      </c>
      <c r="O51" s="29">
        <f t="shared" si="7"/>
        <v>0</v>
      </c>
      <c r="P51" s="20">
        <v>0</v>
      </c>
      <c r="Q51" s="21">
        <f t="shared" si="3"/>
        <v>0</v>
      </c>
      <c r="R51" s="21" t="str">
        <f t="shared" si="0"/>
        <v>COMPRAR</v>
      </c>
      <c r="S51" s="36">
        <f t="shared" si="1"/>
        <v>-1</v>
      </c>
      <c r="T51" s="38">
        <v>10</v>
      </c>
      <c r="U51" s="39">
        <v>0</v>
      </c>
      <c r="V51" s="37">
        <f t="shared" si="4"/>
        <v>0</v>
      </c>
      <c r="W51" s="15">
        <f t="shared" si="5"/>
        <v>0</v>
      </c>
      <c r="X51" s="15">
        <f t="shared" si="6"/>
        <v>0</v>
      </c>
      <c r="Y51" s="1"/>
    </row>
    <row r="52" spans="1:25" ht="19.899999999999999" customHeight="1" x14ac:dyDescent="0.2">
      <c r="A52" s="12"/>
      <c r="C52" s="18">
        <v>45</v>
      </c>
      <c r="D52" s="22" t="s">
        <v>22</v>
      </c>
      <c r="E52" s="26"/>
      <c r="F52" s="33">
        <v>0</v>
      </c>
      <c r="G52" s="34">
        <v>0</v>
      </c>
      <c r="H52" s="35">
        <v>1</v>
      </c>
      <c r="I52" s="34">
        <v>0</v>
      </c>
      <c r="J52" s="35">
        <v>2</v>
      </c>
      <c r="K52" s="34">
        <v>0</v>
      </c>
      <c r="L52" s="35">
        <v>0</v>
      </c>
      <c r="M52" s="34">
        <v>0</v>
      </c>
      <c r="N52" s="35">
        <v>0</v>
      </c>
      <c r="O52" s="29">
        <f t="shared" si="7"/>
        <v>0</v>
      </c>
      <c r="P52" s="20">
        <v>0</v>
      </c>
      <c r="Q52" s="21">
        <f t="shared" si="3"/>
        <v>0</v>
      </c>
      <c r="R52" s="21" t="str">
        <f t="shared" si="0"/>
        <v>COMPRAR</v>
      </c>
      <c r="S52" s="36">
        <f t="shared" si="1"/>
        <v>-1</v>
      </c>
      <c r="T52" s="38">
        <v>5</v>
      </c>
      <c r="U52" s="39">
        <v>0</v>
      </c>
      <c r="V52" s="37">
        <f t="shared" si="4"/>
        <v>0</v>
      </c>
      <c r="W52" s="15">
        <f t="shared" si="5"/>
        <v>0</v>
      </c>
      <c r="X52" s="15">
        <f t="shared" si="6"/>
        <v>0</v>
      </c>
      <c r="Y52" s="1"/>
    </row>
    <row r="53" spans="1:25" ht="19.899999999999999" customHeight="1" x14ac:dyDescent="0.2">
      <c r="A53" s="12"/>
      <c r="C53" s="18">
        <v>46</v>
      </c>
      <c r="D53" s="22" t="s">
        <v>23</v>
      </c>
      <c r="E53" s="26"/>
      <c r="F53" s="33">
        <v>0</v>
      </c>
      <c r="G53" s="34">
        <v>0</v>
      </c>
      <c r="H53" s="35">
        <v>0</v>
      </c>
      <c r="I53" s="34">
        <v>0</v>
      </c>
      <c r="J53" s="35">
        <v>0</v>
      </c>
      <c r="K53" s="34">
        <v>0</v>
      </c>
      <c r="L53" s="35">
        <v>0</v>
      </c>
      <c r="M53" s="34">
        <v>0</v>
      </c>
      <c r="N53" s="35">
        <v>0</v>
      </c>
      <c r="O53" s="29">
        <f>IF(F53="","",G53+I53+K53+M53)</f>
        <v>0</v>
      </c>
      <c r="P53" s="20">
        <f>IF(F53="","",H53+J53+L53+N53)</f>
        <v>0</v>
      </c>
      <c r="Q53" s="21">
        <f>IF(O53="","",IF(P53="","",F53+O53-P53))</f>
        <v>0</v>
      </c>
      <c r="R53" s="21" t="str">
        <f>IF(Q53="","",IF(Q53&lt;T53,"COMPRAR",IF(Q53&gt;T53,"ACIMA","IDEAL")))</f>
        <v>COMPRAR</v>
      </c>
      <c r="S53" s="36">
        <f>IF(Q53="","",Q53/T53-100%)</f>
        <v>-1</v>
      </c>
      <c r="T53" s="38">
        <v>5</v>
      </c>
      <c r="U53" s="39">
        <v>0</v>
      </c>
      <c r="V53" s="37">
        <f t="shared" si="4"/>
        <v>0</v>
      </c>
      <c r="W53" s="15">
        <f t="shared" si="5"/>
        <v>0</v>
      </c>
      <c r="X53" s="15">
        <f t="shared" si="6"/>
        <v>0</v>
      </c>
      <c r="Y53" s="1"/>
    </row>
    <row r="54" spans="1:25" ht="19.899999999999999" customHeight="1" x14ac:dyDescent="0.2">
      <c r="A54" s="12"/>
      <c r="C54" s="18">
        <v>47</v>
      </c>
      <c r="D54" s="22" t="s">
        <v>51</v>
      </c>
      <c r="E54" s="26"/>
      <c r="F54" s="33">
        <v>0</v>
      </c>
      <c r="G54" s="34">
        <v>0</v>
      </c>
      <c r="H54" s="35">
        <v>0</v>
      </c>
      <c r="I54" s="34">
        <v>0</v>
      </c>
      <c r="J54" s="35">
        <v>0</v>
      </c>
      <c r="K54" s="34">
        <v>0</v>
      </c>
      <c r="L54" s="35">
        <v>0</v>
      </c>
      <c r="M54" s="34">
        <v>0</v>
      </c>
      <c r="N54" s="35">
        <v>0</v>
      </c>
      <c r="O54" s="29">
        <f t="shared" si="7"/>
        <v>0</v>
      </c>
      <c r="P54" s="20">
        <f t="shared" si="2"/>
        <v>0</v>
      </c>
      <c r="Q54" s="21">
        <f t="shared" si="3"/>
        <v>0</v>
      </c>
      <c r="R54" s="21" t="str">
        <f t="shared" si="0"/>
        <v>COMPRAR</v>
      </c>
      <c r="S54" s="36">
        <f t="shared" si="1"/>
        <v>-1</v>
      </c>
      <c r="T54" s="38">
        <v>5</v>
      </c>
      <c r="U54" s="39">
        <v>1.45</v>
      </c>
      <c r="V54" s="37">
        <f t="shared" si="4"/>
        <v>0</v>
      </c>
      <c r="W54" s="15">
        <f t="shared" si="5"/>
        <v>0</v>
      </c>
      <c r="X54" s="15">
        <f t="shared" si="6"/>
        <v>0</v>
      </c>
      <c r="Y54" s="1"/>
    </row>
    <row r="55" spans="1:25" ht="19.899999999999999" customHeight="1" x14ac:dyDescent="0.2">
      <c r="A55" s="12"/>
      <c r="C55" s="18">
        <v>48</v>
      </c>
      <c r="D55" s="22" t="s">
        <v>24</v>
      </c>
      <c r="E55" s="26"/>
      <c r="F55" s="33">
        <v>0</v>
      </c>
      <c r="G55" s="34">
        <v>0</v>
      </c>
      <c r="H55" s="35">
        <v>1</v>
      </c>
      <c r="I55" s="34">
        <v>0</v>
      </c>
      <c r="J55" s="35">
        <v>0</v>
      </c>
      <c r="K55" s="34">
        <v>0</v>
      </c>
      <c r="L55" s="35">
        <v>0</v>
      </c>
      <c r="M55" s="34">
        <v>0</v>
      </c>
      <c r="N55" s="35">
        <v>0</v>
      </c>
      <c r="O55" s="29">
        <f t="shared" si="7"/>
        <v>0</v>
      </c>
      <c r="P55" s="20">
        <v>0</v>
      </c>
      <c r="Q55" s="21">
        <f t="shared" si="3"/>
        <v>0</v>
      </c>
      <c r="R55" s="21" t="str">
        <f t="shared" si="0"/>
        <v>COMPRAR</v>
      </c>
      <c r="S55" s="36">
        <f t="shared" si="1"/>
        <v>-1</v>
      </c>
      <c r="T55" s="38">
        <v>5</v>
      </c>
      <c r="U55" s="39">
        <v>3.3</v>
      </c>
      <c r="V55" s="37">
        <f t="shared" si="4"/>
        <v>0</v>
      </c>
      <c r="W55" s="15">
        <f t="shared" si="5"/>
        <v>0</v>
      </c>
      <c r="X55" s="15">
        <f t="shared" si="6"/>
        <v>0</v>
      </c>
      <c r="Y55" s="1"/>
    </row>
    <row r="56" spans="1:25" ht="19.899999999999999" customHeight="1" x14ac:dyDescent="0.2">
      <c r="A56" s="12"/>
      <c r="C56" s="18">
        <v>49</v>
      </c>
      <c r="D56" s="22" t="s">
        <v>62</v>
      </c>
      <c r="E56" s="26"/>
      <c r="F56" s="33">
        <v>0</v>
      </c>
      <c r="G56" s="34">
        <v>0</v>
      </c>
      <c r="H56" s="35">
        <v>0</v>
      </c>
      <c r="I56" s="34">
        <v>0</v>
      </c>
      <c r="J56" s="35">
        <v>0</v>
      </c>
      <c r="K56" s="34">
        <v>0</v>
      </c>
      <c r="L56" s="35">
        <v>0</v>
      </c>
      <c r="M56" s="34">
        <v>0</v>
      </c>
      <c r="N56" s="35">
        <v>0</v>
      </c>
      <c r="O56" s="29">
        <f t="shared" si="7"/>
        <v>0</v>
      </c>
      <c r="P56" s="20">
        <v>0</v>
      </c>
      <c r="Q56" s="21">
        <f>IF(O56="","",IF(P56="","",F56+O56-P56))</f>
        <v>0</v>
      </c>
      <c r="R56" s="21" t="str">
        <f>IF(Q56="","",IF(Q56&lt;T56,"COMPRAR",IF(Q56&gt;T56,"ACIMA","IDEAL")))</f>
        <v>COMPRAR</v>
      </c>
      <c r="S56" s="36">
        <f>IF(Q56="","",Q56/T56-100%)</f>
        <v>-1</v>
      </c>
      <c r="T56" s="38">
        <v>5</v>
      </c>
      <c r="U56" s="39">
        <v>0</v>
      </c>
      <c r="V56" s="37">
        <f t="shared" si="4"/>
        <v>0</v>
      </c>
      <c r="W56" s="15">
        <f t="shared" si="5"/>
        <v>0</v>
      </c>
      <c r="X56" s="15">
        <f t="shared" si="6"/>
        <v>0</v>
      </c>
      <c r="Y56" s="1"/>
    </row>
    <row r="57" spans="1:25" ht="19.899999999999999" customHeight="1" x14ac:dyDescent="0.2">
      <c r="A57" s="12"/>
      <c r="C57" s="18">
        <v>50</v>
      </c>
      <c r="D57" s="22" t="s">
        <v>63</v>
      </c>
      <c r="E57" s="26"/>
      <c r="F57" s="33">
        <v>0</v>
      </c>
      <c r="G57" s="34">
        <v>0</v>
      </c>
      <c r="H57" s="35">
        <v>0</v>
      </c>
      <c r="I57" s="34">
        <v>0</v>
      </c>
      <c r="J57" s="35">
        <v>0</v>
      </c>
      <c r="K57" s="34">
        <v>0</v>
      </c>
      <c r="L57" s="35">
        <v>0</v>
      </c>
      <c r="M57" s="34">
        <v>0</v>
      </c>
      <c r="N57" s="35">
        <v>0</v>
      </c>
      <c r="O57" s="29">
        <f t="shared" si="7"/>
        <v>0</v>
      </c>
      <c r="P57" s="20">
        <f>IF(F57="","",H57+J57+L57+N57)</f>
        <v>0</v>
      </c>
      <c r="Q57" s="21">
        <f>IF(O57="","",IF(P57="","",F57+O57-P57))</f>
        <v>0</v>
      </c>
      <c r="R57" s="21" t="str">
        <f>IF(Q57="","",IF(Q57&lt;T57,"COMPRAR",IF(Q57&gt;T57,"ACIMA","IDEAL")))</f>
        <v>COMPRAR</v>
      </c>
      <c r="S57" s="36">
        <f>IF(Q57="","",Q57/T57-100%)</f>
        <v>-1</v>
      </c>
      <c r="T57" s="38">
        <v>5</v>
      </c>
      <c r="U57" s="39">
        <v>0</v>
      </c>
      <c r="V57" s="37">
        <f t="shared" si="4"/>
        <v>0</v>
      </c>
      <c r="W57" s="15">
        <f t="shared" si="5"/>
        <v>0</v>
      </c>
      <c r="X57" s="15">
        <f t="shared" si="6"/>
        <v>0</v>
      </c>
      <c r="Y57" s="1"/>
    </row>
    <row r="58" spans="1:25" ht="19.899999999999999" customHeight="1" x14ac:dyDescent="0.2">
      <c r="A58" s="12"/>
      <c r="C58" s="18">
        <v>51</v>
      </c>
      <c r="D58" s="22" t="s">
        <v>25</v>
      </c>
      <c r="E58" s="26"/>
      <c r="F58" s="33">
        <v>0</v>
      </c>
      <c r="G58" s="34">
        <v>0</v>
      </c>
      <c r="H58" s="35">
        <v>0</v>
      </c>
      <c r="I58" s="34">
        <v>0</v>
      </c>
      <c r="J58" s="35">
        <v>0</v>
      </c>
      <c r="K58" s="34">
        <v>0</v>
      </c>
      <c r="L58" s="35">
        <v>0</v>
      </c>
      <c r="M58" s="34">
        <v>0</v>
      </c>
      <c r="N58" s="35">
        <v>0</v>
      </c>
      <c r="O58" s="29">
        <f t="shared" si="7"/>
        <v>0</v>
      </c>
      <c r="P58" s="20">
        <f t="shared" si="2"/>
        <v>0</v>
      </c>
      <c r="Q58" s="21">
        <f t="shared" si="3"/>
        <v>0</v>
      </c>
      <c r="R58" s="21" t="str">
        <f t="shared" si="0"/>
        <v>COMPRAR</v>
      </c>
      <c r="S58" s="36">
        <f t="shared" si="1"/>
        <v>-1</v>
      </c>
      <c r="T58" s="38">
        <v>5</v>
      </c>
      <c r="U58" s="39">
        <v>0.55000000000000004</v>
      </c>
      <c r="V58" s="37">
        <f t="shared" si="4"/>
        <v>0</v>
      </c>
      <c r="W58" s="15">
        <f t="shared" si="5"/>
        <v>0</v>
      </c>
      <c r="X58" s="15">
        <f t="shared" si="6"/>
        <v>0</v>
      </c>
      <c r="Y58" s="1"/>
    </row>
    <row r="59" spans="1:25" ht="19.899999999999999" customHeight="1" x14ac:dyDescent="0.2">
      <c r="A59" s="12"/>
      <c r="C59" s="18">
        <v>52</v>
      </c>
      <c r="D59" s="23" t="s">
        <v>45</v>
      </c>
      <c r="E59" s="27"/>
      <c r="F59" s="33">
        <v>0</v>
      </c>
      <c r="G59" s="34">
        <v>0</v>
      </c>
      <c r="H59" s="35">
        <v>0</v>
      </c>
      <c r="I59" s="34">
        <v>0</v>
      </c>
      <c r="J59" s="35">
        <v>0</v>
      </c>
      <c r="K59" s="34">
        <v>0</v>
      </c>
      <c r="L59" s="35">
        <v>0</v>
      </c>
      <c r="M59" s="34">
        <v>0</v>
      </c>
      <c r="N59" s="35">
        <v>0</v>
      </c>
      <c r="O59" s="29">
        <f t="shared" si="7"/>
        <v>0</v>
      </c>
      <c r="P59" s="20">
        <f t="shared" si="2"/>
        <v>0</v>
      </c>
      <c r="Q59" s="21">
        <f>IF(O59="","",IF(P59="","",F59+O59-P59))</f>
        <v>0</v>
      </c>
      <c r="R59" s="21" t="str">
        <f t="shared" si="0"/>
        <v>COMPRAR</v>
      </c>
      <c r="S59" s="36">
        <f t="shared" si="1"/>
        <v>-1</v>
      </c>
      <c r="T59" s="38">
        <v>1</v>
      </c>
      <c r="U59" s="39">
        <v>10.86</v>
      </c>
      <c r="V59" s="37">
        <f t="shared" si="4"/>
        <v>0</v>
      </c>
      <c r="W59" s="15">
        <f t="shared" si="5"/>
        <v>0</v>
      </c>
      <c r="X59" s="15">
        <f t="shared" si="6"/>
        <v>0</v>
      </c>
      <c r="Y59" s="1"/>
    </row>
    <row r="60" spans="1:25" ht="19.899999999999999" customHeight="1" x14ac:dyDescent="0.2">
      <c r="A60" s="12"/>
      <c r="C60" s="18">
        <v>53</v>
      </c>
      <c r="D60" s="23" t="s">
        <v>50</v>
      </c>
      <c r="E60" s="27"/>
      <c r="F60" s="33">
        <v>0</v>
      </c>
      <c r="G60" s="34">
        <v>0</v>
      </c>
      <c r="H60" s="35">
        <v>0</v>
      </c>
      <c r="I60" s="34">
        <v>0</v>
      </c>
      <c r="J60" s="35">
        <v>0</v>
      </c>
      <c r="K60" s="34">
        <v>0</v>
      </c>
      <c r="L60" s="35">
        <v>0</v>
      </c>
      <c r="M60" s="34">
        <v>0</v>
      </c>
      <c r="N60" s="35">
        <v>0</v>
      </c>
      <c r="O60" s="29">
        <f t="shared" ref="O60:O69" si="13">IF(F60="","",G60+I60+K60+M60)</f>
        <v>0</v>
      </c>
      <c r="P60" s="20">
        <f t="shared" ref="P60:P69" si="14">IF(F60="","",H60+J60+L60+N60)</f>
        <v>0</v>
      </c>
      <c r="Q60" s="21">
        <f t="shared" ref="Q60:Q69" si="15">IF(O60="","",IF(P60="","",F60+O60-P60))</f>
        <v>0</v>
      </c>
      <c r="R60" s="21" t="str">
        <f t="shared" ref="R60:R69" si="16">IF(Q60="","",IF(Q60&lt;T60,"COMPRAR",IF(Q60&gt;T60,"ACIMA","IDEAL")))</f>
        <v>COMPRAR</v>
      </c>
      <c r="S60" s="36">
        <f t="shared" ref="S60:S69" si="17">IF(Q60="","",Q60/T60-100%)</f>
        <v>-1</v>
      </c>
      <c r="T60" s="38">
        <v>1</v>
      </c>
      <c r="U60" s="39">
        <v>10.86</v>
      </c>
      <c r="V60" s="37">
        <f t="shared" si="4"/>
        <v>0</v>
      </c>
      <c r="W60" s="15">
        <f t="shared" si="5"/>
        <v>0</v>
      </c>
      <c r="X60" s="15">
        <f t="shared" si="6"/>
        <v>0</v>
      </c>
      <c r="Y60" s="1"/>
    </row>
    <row r="61" spans="1:25" ht="19.899999999999999" customHeight="1" x14ac:dyDescent="0.2">
      <c r="A61" s="12"/>
      <c r="C61" s="18">
        <v>54</v>
      </c>
      <c r="D61" s="23" t="s">
        <v>46</v>
      </c>
      <c r="E61" s="27"/>
      <c r="F61" s="33">
        <v>0</v>
      </c>
      <c r="G61" s="34">
        <v>0</v>
      </c>
      <c r="H61" s="35">
        <v>0</v>
      </c>
      <c r="I61" s="34">
        <v>0</v>
      </c>
      <c r="J61" s="35">
        <v>0</v>
      </c>
      <c r="K61" s="34">
        <v>0</v>
      </c>
      <c r="L61" s="35">
        <v>0</v>
      </c>
      <c r="M61" s="34">
        <v>0</v>
      </c>
      <c r="N61" s="35">
        <v>0</v>
      </c>
      <c r="O61" s="29">
        <f t="shared" si="13"/>
        <v>0</v>
      </c>
      <c r="P61" s="20">
        <f t="shared" si="14"/>
        <v>0</v>
      </c>
      <c r="Q61" s="21">
        <f t="shared" si="15"/>
        <v>0</v>
      </c>
      <c r="R61" s="21" t="str">
        <f t="shared" si="16"/>
        <v>COMPRAR</v>
      </c>
      <c r="S61" s="36">
        <f t="shared" si="17"/>
        <v>-1</v>
      </c>
      <c r="T61" s="38">
        <v>1</v>
      </c>
      <c r="U61" s="39">
        <v>10.86</v>
      </c>
      <c r="V61" s="37">
        <f t="shared" si="4"/>
        <v>0</v>
      </c>
      <c r="W61" s="15">
        <f t="shared" si="5"/>
        <v>0</v>
      </c>
      <c r="X61" s="15">
        <f t="shared" si="6"/>
        <v>0</v>
      </c>
      <c r="Y61" s="1"/>
    </row>
    <row r="62" spans="1:25" ht="19.899999999999999" customHeight="1" x14ac:dyDescent="0.2">
      <c r="A62" s="12"/>
      <c r="C62" s="18">
        <v>55</v>
      </c>
      <c r="D62" s="23" t="s">
        <v>47</v>
      </c>
      <c r="E62" s="27"/>
      <c r="F62" s="33">
        <v>0</v>
      </c>
      <c r="G62" s="34">
        <v>0</v>
      </c>
      <c r="H62" s="35">
        <v>0</v>
      </c>
      <c r="I62" s="34">
        <v>0</v>
      </c>
      <c r="J62" s="35">
        <v>0</v>
      </c>
      <c r="K62" s="34">
        <v>0</v>
      </c>
      <c r="L62" s="35">
        <v>0</v>
      </c>
      <c r="M62" s="34">
        <v>0</v>
      </c>
      <c r="N62" s="35">
        <v>0</v>
      </c>
      <c r="O62" s="29">
        <f t="shared" si="13"/>
        <v>0</v>
      </c>
      <c r="P62" s="20">
        <f t="shared" si="14"/>
        <v>0</v>
      </c>
      <c r="Q62" s="21">
        <f t="shared" si="15"/>
        <v>0</v>
      </c>
      <c r="R62" s="21" t="str">
        <f t="shared" si="16"/>
        <v>COMPRAR</v>
      </c>
      <c r="S62" s="36">
        <f t="shared" si="17"/>
        <v>-1</v>
      </c>
      <c r="T62" s="38">
        <v>1</v>
      </c>
      <c r="U62" s="39">
        <v>10.86</v>
      </c>
      <c r="V62" s="37">
        <f t="shared" si="4"/>
        <v>0</v>
      </c>
      <c r="W62" s="15">
        <f t="shared" si="5"/>
        <v>0</v>
      </c>
      <c r="X62" s="15">
        <f t="shared" si="6"/>
        <v>0</v>
      </c>
      <c r="Y62" s="1"/>
    </row>
    <row r="63" spans="1:25" ht="19.899999999999999" customHeight="1" x14ac:dyDescent="0.2">
      <c r="A63" s="12"/>
      <c r="C63" s="18">
        <v>56</v>
      </c>
      <c r="D63" s="23" t="s">
        <v>48</v>
      </c>
      <c r="E63" s="27"/>
      <c r="F63" s="33">
        <v>0</v>
      </c>
      <c r="G63" s="34">
        <v>0</v>
      </c>
      <c r="H63" s="35">
        <v>0</v>
      </c>
      <c r="I63" s="34">
        <v>0</v>
      </c>
      <c r="J63" s="35">
        <v>0</v>
      </c>
      <c r="K63" s="34">
        <v>0</v>
      </c>
      <c r="L63" s="35">
        <v>0</v>
      </c>
      <c r="M63" s="34">
        <v>0</v>
      </c>
      <c r="N63" s="35">
        <v>0</v>
      </c>
      <c r="O63" s="29">
        <f t="shared" si="13"/>
        <v>0</v>
      </c>
      <c r="P63" s="20">
        <f t="shared" si="14"/>
        <v>0</v>
      </c>
      <c r="Q63" s="21">
        <f t="shared" si="15"/>
        <v>0</v>
      </c>
      <c r="R63" s="21" t="str">
        <f t="shared" si="16"/>
        <v>COMPRAR</v>
      </c>
      <c r="S63" s="36">
        <f t="shared" si="17"/>
        <v>-1</v>
      </c>
      <c r="T63" s="38">
        <v>1</v>
      </c>
      <c r="U63" s="39">
        <v>10.86</v>
      </c>
      <c r="V63" s="37">
        <f t="shared" si="4"/>
        <v>0</v>
      </c>
      <c r="W63" s="15">
        <f t="shared" si="5"/>
        <v>0</v>
      </c>
      <c r="X63" s="15">
        <f t="shared" si="6"/>
        <v>0</v>
      </c>
      <c r="Y63" s="1"/>
    </row>
    <row r="64" spans="1:25" ht="19.899999999999999" customHeight="1" x14ac:dyDescent="0.2">
      <c r="A64" s="12"/>
      <c r="C64" s="18">
        <v>57</v>
      </c>
      <c r="D64" s="19" t="s">
        <v>41</v>
      </c>
      <c r="E64" s="27"/>
      <c r="F64" s="33">
        <v>0</v>
      </c>
      <c r="G64" s="34">
        <v>0</v>
      </c>
      <c r="H64" s="35">
        <v>0</v>
      </c>
      <c r="I64" s="34">
        <v>0</v>
      </c>
      <c r="J64" s="35">
        <v>0</v>
      </c>
      <c r="K64" s="34">
        <v>0</v>
      </c>
      <c r="L64" s="35">
        <v>0</v>
      </c>
      <c r="M64" s="34">
        <v>0</v>
      </c>
      <c r="N64" s="35">
        <v>0</v>
      </c>
      <c r="O64" s="29">
        <f t="shared" si="13"/>
        <v>0</v>
      </c>
      <c r="P64" s="20">
        <f t="shared" si="14"/>
        <v>0</v>
      </c>
      <c r="Q64" s="21">
        <f t="shared" si="15"/>
        <v>0</v>
      </c>
      <c r="R64" s="21" t="str">
        <f t="shared" si="16"/>
        <v>COMPRAR</v>
      </c>
      <c r="S64" s="36">
        <f t="shared" si="17"/>
        <v>-1</v>
      </c>
      <c r="T64" s="38">
        <v>1</v>
      </c>
      <c r="U64" s="39">
        <v>10.86</v>
      </c>
      <c r="V64" s="37">
        <f t="shared" si="4"/>
        <v>0</v>
      </c>
      <c r="W64" s="15">
        <f t="shared" si="5"/>
        <v>0</v>
      </c>
      <c r="X64" s="15">
        <f t="shared" si="6"/>
        <v>0</v>
      </c>
      <c r="Y64" s="1"/>
    </row>
    <row r="65" spans="1:25" ht="19.899999999999999" customHeight="1" x14ac:dyDescent="0.2">
      <c r="A65" s="12"/>
      <c r="C65" s="18">
        <v>58</v>
      </c>
      <c r="D65" s="19" t="s">
        <v>57</v>
      </c>
      <c r="E65" s="27"/>
      <c r="F65" s="33">
        <v>0</v>
      </c>
      <c r="G65" s="34">
        <v>0</v>
      </c>
      <c r="H65" s="35">
        <v>0</v>
      </c>
      <c r="I65" s="34">
        <v>0</v>
      </c>
      <c r="J65" s="35">
        <v>0</v>
      </c>
      <c r="K65" s="34">
        <v>0</v>
      </c>
      <c r="L65" s="35">
        <v>0</v>
      </c>
      <c r="M65" s="34">
        <v>0</v>
      </c>
      <c r="N65" s="35">
        <v>0</v>
      </c>
      <c r="O65" s="29">
        <f t="shared" si="13"/>
        <v>0</v>
      </c>
      <c r="P65" s="20">
        <f t="shared" si="14"/>
        <v>0</v>
      </c>
      <c r="Q65" s="21">
        <f t="shared" si="15"/>
        <v>0</v>
      </c>
      <c r="R65" s="21" t="str">
        <f t="shared" si="16"/>
        <v>COMPRAR</v>
      </c>
      <c r="S65" s="36">
        <f t="shared" si="17"/>
        <v>-1</v>
      </c>
      <c r="T65" s="38">
        <v>1</v>
      </c>
      <c r="U65" s="39">
        <v>10.86</v>
      </c>
      <c r="V65" s="37">
        <f t="shared" si="4"/>
        <v>0</v>
      </c>
      <c r="W65" s="15">
        <f t="shared" si="5"/>
        <v>0</v>
      </c>
      <c r="X65" s="15">
        <f t="shared" si="6"/>
        <v>0</v>
      </c>
      <c r="Y65" s="1"/>
    </row>
    <row r="66" spans="1:25" ht="19.899999999999999" customHeight="1" x14ac:dyDescent="0.2">
      <c r="A66" s="12"/>
      <c r="C66" s="18">
        <v>59</v>
      </c>
      <c r="D66" s="19" t="s">
        <v>42</v>
      </c>
      <c r="E66" s="27"/>
      <c r="F66" s="33">
        <v>0</v>
      </c>
      <c r="G66" s="34">
        <v>0</v>
      </c>
      <c r="H66" s="35">
        <v>0</v>
      </c>
      <c r="I66" s="34">
        <v>0</v>
      </c>
      <c r="J66" s="35">
        <v>0</v>
      </c>
      <c r="K66" s="34">
        <v>0</v>
      </c>
      <c r="L66" s="35">
        <v>0</v>
      </c>
      <c r="M66" s="34">
        <v>0</v>
      </c>
      <c r="N66" s="35">
        <v>0</v>
      </c>
      <c r="O66" s="29">
        <f t="shared" si="13"/>
        <v>0</v>
      </c>
      <c r="P66" s="20">
        <f t="shared" si="14"/>
        <v>0</v>
      </c>
      <c r="Q66" s="21">
        <f t="shared" si="15"/>
        <v>0</v>
      </c>
      <c r="R66" s="21" t="str">
        <f t="shared" si="16"/>
        <v>COMPRAR</v>
      </c>
      <c r="S66" s="36">
        <f t="shared" si="17"/>
        <v>-1</v>
      </c>
      <c r="T66" s="38">
        <v>1</v>
      </c>
      <c r="U66" s="39">
        <v>10.86</v>
      </c>
      <c r="V66" s="37">
        <f t="shared" si="4"/>
        <v>0</v>
      </c>
      <c r="W66" s="15">
        <f t="shared" si="5"/>
        <v>0</v>
      </c>
      <c r="X66" s="15">
        <f t="shared" si="6"/>
        <v>0</v>
      </c>
      <c r="Y66" s="1"/>
    </row>
    <row r="67" spans="1:25" ht="19.899999999999999" customHeight="1" x14ac:dyDescent="0.2">
      <c r="A67" s="12"/>
      <c r="C67" s="18">
        <v>60</v>
      </c>
      <c r="D67" s="19" t="s">
        <v>43</v>
      </c>
      <c r="E67" s="27"/>
      <c r="F67" s="33">
        <v>0</v>
      </c>
      <c r="G67" s="34">
        <v>0</v>
      </c>
      <c r="H67" s="35">
        <v>0</v>
      </c>
      <c r="I67" s="34">
        <v>0</v>
      </c>
      <c r="J67" s="35">
        <v>0</v>
      </c>
      <c r="K67" s="34">
        <v>0</v>
      </c>
      <c r="L67" s="35">
        <v>0</v>
      </c>
      <c r="M67" s="34">
        <v>0</v>
      </c>
      <c r="N67" s="35">
        <v>0</v>
      </c>
      <c r="O67" s="29">
        <f t="shared" si="13"/>
        <v>0</v>
      </c>
      <c r="P67" s="20">
        <f t="shared" si="14"/>
        <v>0</v>
      </c>
      <c r="Q67" s="21">
        <f t="shared" si="15"/>
        <v>0</v>
      </c>
      <c r="R67" s="21" t="str">
        <f t="shared" si="16"/>
        <v>COMPRAR</v>
      </c>
      <c r="S67" s="36">
        <f t="shared" si="17"/>
        <v>-1</v>
      </c>
      <c r="T67" s="38">
        <v>1</v>
      </c>
      <c r="U67" s="39">
        <v>10.86</v>
      </c>
      <c r="V67" s="37">
        <f t="shared" si="4"/>
        <v>0</v>
      </c>
      <c r="W67" s="15">
        <f t="shared" si="5"/>
        <v>0</v>
      </c>
      <c r="X67" s="15">
        <f t="shared" si="6"/>
        <v>0</v>
      </c>
      <c r="Y67" s="1"/>
    </row>
    <row r="68" spans="1:25" ht="19.899999999999999" customHeight="1" x14ac:dyDescent="0.2">
      <c r="A68" s="12"/>
      <c r="C68" s="18">
        <v>61</v>
      </c>
      <c r="D68" s="19" t="s">
        <v>44</v>
      </c>
      <c r="E68" s="27"/>
      <c r="F68" s="33">
        <v>0</v>
      </c>
      <c r="G68" s="34">
        <v>0</v>
      </c>
      <c r="H68" s="35">
        <v>0</v>
      </c>
      <c r="I68" s="34">
        <v>0</v>
      </c>
      <c r="J68" s="35">
        <v>0</v>
      </c>
      <c r="K68" s="34">
        <v>0</v>
      </c>
      <c r="L68" s="35">
        <v>0</v>
      </c>
      <c r="M68" s="34">
        <v>0</v>
      </c>
      <c r="N68" s="35">
        <v>0</v>
      </c>
      <c r="O68" s="29">
        <f t="shared" si="13"/>
        <v>0</v>
      </c>
      <c r="P68" s="20">
        <f t="shared" si="14"/>
        <v>0</v>
      </c>
      <c r="Q68" s="21">
        <f t="shared" si="15"/>
        <v>0</v>
      </c>
      <c r="R68" s="21" t="str">
        <f t="shared" si="16"/>
        <v>COMPRAR</v>
      </c>
      <c r="S68" s="36">
        <f t="shared" si="17"/>
        <v>-1</v>
      </c>
      <c r="T68" s="38">
        <v>1</v>
      </c>
      <c r="U68" s="39">
        <v>10.86</v>
      </c>
      <c r="V68" s="37">
        <f t="shared" si="4"/>
        <v>0</v>
      </c>
      <c r="W68" s="15">
        <f t="shared" si="5"/>
        <v>0</v>
      </c>
      <c r="X68" s="15">
        <f t="shared" si="6"/>
        <v>0</v>
      </c>
      <c r="Y68" s="1"/>
    </row>
    <row r="69" spans="1:25" ht="19.899999999999999" customHeight="1" x14ac:dyDescent="0.2">
      <c r="A69" s="12"/>
      <c r="C69" s="18">
        <v>62</v>
      </c>
      <c r="D69" s="24" t="s">
        <v>49</v>
      </c>
      <c r="E69" s="27"/>
      <c r="F69" s="33">
        <v>0</v>
      </c>
      <c r="G69" s="34">
        <v>0</v>
      </c>
      <c r="H69" s="35">
        <v>0</v>
      </c>
      <c r="I69" s="34">
        <v>0</v>
      </c>
      <c r="J69" s="35">
        <v>0</v>
      </c>
      <c r="K69" s="34">
        <v>0</v>
      </c>
      <c r="L69" s="35">
        <v>0</v>
      </c>
      <c r="M69" s="34">
        <v>0</v>
      </c>
      <c r="N69" s="35">
        <v>0</v>
      </c>
      <c r="O69" s="29">
        <f t="shared" si="13"/>
        <v>0</v>
      </c>
      <c r="P69" s="20">
        <f t="shared" si="14"/>
        <v>0</v>
      </c>
      <c r="Q69" s="21">
        <f t="shared" si="15"/>
        <v>0</v>
      </c>
      <c r="R69" s="21" t="str">
        <f t="shared" si="16"/>
        <v>COMPRAR</v>
      </c>
      <c r="S69" s="36">
        <f t="shared" si="17"/>
        <v>-1</v>
      </c>
      <c r="T69" s="38">
        <v>1</v>
      </c>
      <c r="U69" s="39">
        <v>10.86</v>
      </c>
      <c r="V69" s="37">
        <f t="shared" si="4"/>
        <v>0</v>
      </c>
      <c r="W69" s="15">
        <f t="shared" si="5"/>
        <v>0</v>
      </c>
      <c r="X69" s="15">
        <f t="shared" si="6"/>
        <v>0</v>
      </c>
      <c r="Y69" s="1"/>
    </row>
    <row r="70" spans="1:25" ht="19.899999999999999" customHeight="1" x14ac:dyDescent="0.2">
      <c r="A70" s="12"/>
      <c r="C70" s="18">
        <v>63</v>
      </c>
      <c r="D70" s="24"/>
      <c r="E70" s="27"/>
      <c r="F70" s="33"/>
      <c r="G70" s="34"/>
      <c r="H70" s="35"/>
      <c r="I70" s="34"/>
      <c r="J70" s="35"/>
      <c r="K70" s="34"/>
      <c r="L70" s="35"/>
      <c r="M70" s="34"/>
      <c r="N70" s="35"/>
      <c r="O70" s="29" t="str">
        <f t="shared" ref="O70:O107" si="18">IF(F70="","",G70+I70+K70+M70)</f>
        <v/>
      </c>
      <c r="P70" s="20" t="str">
        <f t="shared" ref="P70:P107" si="19">IF(F70="","",H70+J70+L70+N70)</f>
        <v/>
      </c>
      <c r="Q70" s="21" t="str">
        <f t="shared" ref="Q70:Q107" si="20">IF(O70="","",IF(P70="","",F70+O70-P70))</f>
        <v/>
      </c>
      <c r="R70" s="21" t="str">
        <f t="shared" ref="R70:R107" si="21">IF(Q70="","",IF(Q70&lt;T70,"COMPRAR",IF(Q70&gt;T70,"ACIMA","IDEAL")))</f>
        <v/>
      </c>
      <c r="S70" s="36" t="str">
        <f t="shared" ref="S70:S107" si="22">IF(Q70="","",Q70/T70-100%)</f>
        <v/>
      </c>
      <c r="T70" s="38"/>
      <c r="U70" s="39"/>
      <c r="V70" s="37" t="str">
        <f t="shared" si="4"/>
        <v/>
      </c>
      <c r="W70" s="15" t="str">
        <f t="shared" si="5"/>
        <v/>
      </c>
      <c r="X70" s="15" t="str">
        <f t="shared" si="6"/>
        <v/>
      </c>
      <c r="Y70" s="1"/>
    </row>
    <row r="71" spans="1:25" ht="19.899999999999999" customHeight="1" x14ac:dyDescent="0.2">
      <c r="A71" s="12"/>
      <c r="C71" s="18">
        <v>64</v>
      </c>
      <c r="D71" s="24"/>
      <c r="E71" s="27"/>
      <c r="F71" s="33"/>
      <c r="G71" s="34"/>
      <c r="H71" s="35"/>
      <c r="I71" s="34"/>
      <c r="J71" s="35"/>
      <c r="K71" s="34"/>
      <c r="L71" s="35"/>
      <c r="M71" s="34"/>
      <c r="N71" s="35"/>
      <c r="O71" s="29" t="str">
        <f t="shared" si="18"/>
        <v/>
      </c>
      <c r="P71" s="20" t="str">
        <f t="shared" si="19"/>
        <v/>
      </c>
      <c r="Q71" s="21" t="str">
        <f t="shared" si="20"/>
        <v/>
      </c>
      <c r="R71" s="21" t="str">
        <f t="shared" si="21"/>
        <v/>
      </c>
      <c r="S71" s="36" t="str">
        <f t="shared" si="22"/>
        <v/>
      </c>
      <c r="T71" s="38"/>
      <c r="U71" s="39"/>
      <c r="V71" s="37" t="str">
        <f t="shared" si="4"/>
        <v/>
      </c>
      <c r="W71" s="15" t="str">
        <f t="shared" si="5"/>
        <v/>
      </c>
      <c r="X71" s="15" t="str">
        <f t="shared" si="6"/>
        <v/>
      </c>
      <c r="Y71" s="1"/>
    </row>
    <row r="72" spans="1:25" ht="19.899999999999999" customHeight="1" x14ac:dyDescent="0.2">
      <c r="A72" s="12"/>
      <c r="C72" s="18">
        <v>65</v>
      </c>
      <c r="D72" s="24"/>
      <c r="E72" s="27"/>
      <c r="F72" s="33"/>
      <c r="G72" s="34"/>
      <c r="H72" s="35"/>
      <c r="I72" s="34"/>
      <c r="J72" s="35"/>
      <c r="K72" s="34"/>
      <c r="L72" s="35"/>
      <c r="M72" s="34"/>
      <c r="N72" s="35"/>
      <c r="O72" s="29" t="str">
        <f t="shared" si="18"/>
        <v/>
      </c>
      <c r="P72" s="20" t="str">
        <f t="shared" si="19"/>
        <v/>
      </c>
      <c r="Q72" s="21" t="str">
        <f t="shared" si="20"/>
        <v/>
      </c>
      <c r="R72" s="21" t="str">
        <f t="shared" si="21"/>
        <v/>
      </c>
      <c r="S72" s="36" t="str">
        <f t="shared" si="22"/>
        <v/>
      </c>
      <c r="T72" s="38"/>
      <c r="U72" s="39"/>
      <c r="V72" s="37" t="str">
        <f t="shared" si="4"/>
        <v/>
      </c>
      <c r="W72" s="15" t="str">
        <f t="shared" si="5"/>
        <v/>
      </c>
      <c r="X72" s="15" t="str">
        <f t="shared" si="6"/>
        <v/>
      </c>
      <c r="Y72" s="1"/>
    </row>
    <row r="73" spans="1:25" ht="19.899999999999999" customHeight="1" x14ac:dyDescent="0.2">
      <c r="A73" s="12"/>
      <c r="C73" s="18">
        <v>66</v>
      </c>
      <c r="D73" s="24"/>
      <c r="E73" s="27"/>
      <c r="F73" s="33"/>
      <c r="G73" s="34"/>
      <c r="H73" s="35"/>
      <c r="I73" s="34"/>
      <c r="J73" s="35"/>
      <c r="K73" s="34"/>
      <c r="L73" s="35"/>
      <c r="M73" s="34"/>
      <c r="N73" s="35"/>
      <c r="O73" s="29" t="str">
        <f t="shared" si="18"/>
        <v/>
      </c>
      <c r="P73" s="20" t="str">
        <f t="shared" si="19"/>
        <v/>
      </c>
      <c r="Q73" s="21" t="str">
        <f t="shared" si="20"/>
        <v/>
      </c>
      <c r="R73" s="21" t="str">
        <f t="shared" si="21"/>
        <v/>
      </c>
      <c r="S73" s="36" t="str">
        <f t="shared" si="22"/>
        <v/>
      </c>
      <c r="T73" s="38"/>
      <c r="U73" s="39"/>
      <c r="V73" s="37" t="str">
        <f t="shared" ref="V73:V107" si="23">IFERROR(IF(U73="","",U73*Q73),"")</f>
        <v/>
      </c>
      <c r="W73" s="15" t="str">
        <f t="shared" ref="W73:W107" si="24">IFERROR(U73*O73,"")</f>
        <v/>
      </c>
      <c r="X73" s="15" t="str">
        <f t="shared" ref="X73:X107" si="25">IFERROR(U73*P73,"")</f>
        <v/>
      </c>
      <c r="Y73" s="1"/>
    </row>
    <row r="74" spans="1:25" ht="19.899999999999999" customHeight="1" x14ac:dyDescent="0.2">
      <c r="A74" s="12"/>
      <c r="C74" s="18">
        <v>67</v>
      </c>
      <c r="D74" s="24"/>
      <c r="E74" s="27"/>
      <c r="F74" s="33"/>
      <c r="G74" s="34"/>
      <c r="H74" s="35"/>
      <c r="I74" s="34"/>
      <c r="J74" s="35"/>
      <c r="K74" s="34"/>
      <c r="L74" s="35"/>
      <c r="M74" s="34"/>
      <c r="N74" s="35"/>
      <c r="O74" s="29" t="str">
        <f t="shared" si="18"/>
        <v/>
      </c>
      <c r="P74" s="20" t="str">
        <f t="shared" si="19"/>
        <v/>
      </c>
      <c r="Q74" s="21" t="str">
        <f t="shared" si="20"/>
        <v/>
      </c>
      <c r="R74" s="21" t="str">
        <f t="shared" si="21"/>
        <v/>
      </c>
      <c r="S74" s="36" t="str">
        <f t="shared" si="22"/>
        <v/>
      </c>
      <c r="T74" s="38"/>
      <c r="U74" s="39"/>
      <c r="V74" s="37" t="str">
        <f t="shared" si="23"/>
        <v/>
      </c>
      <c r="W74" s="15" t="str">
        <f t="shared" si="24"/>
        <v/>
      </c>
      <c r="X74" s="15" t="str">
        <f t="shared" si="25"/>
        <v/>
      </c>
      <c r="Y74" s="1"/>
    </row>
    <row r="75" spans="1:25" ht="19.899999999999999" customHeight="1" x14ac:dyDescent="0.2">
      <c r="A75" s="12"/>
      <c r="C75" s="18">
        <v>68</v>
      </c>
      <c r="D75" s="24"/>
      <c r="E75" s="27"/>
      <c r="F75" s="33"/>
      <c r="G75" s="34"/>
      <c r="H75" s="35"/>
      <c r="I75" s="34"/>
      <c r="J75" s="35"/>
      <c r="K75" s="34"/>
      <c r="L75" s="35"/>
      <c r="M75" s="34"/>
      <c r="N75" s="35"/>
      <c r="O75" s="29" t="str">
        <f t="shared" si="18"/>
        <v/>
      </c>
      <c r="P75" s="20" t="str">
        <f t="shared" si="19"/>
        <v/>
      </c>
      <c r="Q75" s="21" t="str">
        <f t="shared" si="20"/>
        <v/>
      </c>
      <c r="R75" s="21" t="str">
        <f t="shared" si="21"/>
        <v/>
      </c>
      <c r="S75" s="36" t="str">
        <f t="shared" si="22"/>
        <v/>
      </c>
      <c r="T75" s="38"/>
      <c r="U75" s="39"/>
      <c r="V75" s="37" t="str">
        <f t="shared" si="23"/>
        <v/>
      </c>
      <c r="W75" s="15" t="str">
        <f t="shared" si="24"/>
        <v/>
      </c>
      <c r="X75" s="15" t="str">
        <f t="shared" si="25"/>
        <v/>
      </c>
      <c r="Y75" s="1"/>
    </row>
    <row r="76" spans="1:25" ht="19.899999999999999" customHeight="1" x14ac:dyDescent="0.2">
      <c r="A76" s="12"/>
      <c r="C76" s="18">
        <v>69</v>
      </c>
      <c r="D76" s="24"/>
      <c r="E76" s="27"/>
      <c r="F76" s="33"/>
      <c r="G76" s="34"/>
      <c r="H76" s="35"/>
      <c r="I76" s="34"/>
      <c r="J76" s="35"/>
      <c r="K76" s="34"/>
      <c r="L76" s="35"/>
      <c r="M76" s="34"/>
      <c r="N76" s="35"/>
      <c r="O76" s="29" t="str">
        <f t="shared" si="18"/>
        <v/>
      </c>
      <c r="P76" s="20" t="str">
        <f t="shared" si="19"/>
        <v/>
      </c>
      <c r="Q76" s="21" t="str">
        <f t="shared" si="20"/>
        <v/>
      </c>
      <c r="R76" s="21" t="str">
        <f t="shared" si="21"/>
        <v/>
      </c>
      <c r="S76" s="36" t="str">
        <f t="shared" si="22"/>
        <v/>
      </c>
      <c r="T76" s="38"/>
      <c r="U76" s="39"/>
      <c r="V76" s="37" t="str">
        <f t="shared" si="23"/>
        <v/>
      </c>
      <c r="W76" s="15" t="str">
        <f t="shared" si="24"/>
        <v/>
      </c>
      <c r="X76" s="15" t="str">
        <f t="shared" si="25"/>
        <v/>
      </c>
      <c r="Y76" s="1"/>
    </row>
    <row r="77" spans="1:25" ht="19.899999999999999" customHeight="1" x14ac:dyDescent="0.2">
      <c r="A77" s="12"/>
      <c r="C77" s="18">
        <v>70</v>
      </c>
      <c r="D77" s="24"/>
      <c r="E77" s="27"/>
      <c r="F77" s="33"/>
      <c r="G77" s="34"/>
      <c r="H77" s="35"/>
      <c r="I77" s="34"/>
      <c r="J77" s="35"/>
      <c r="K77" s="34"/>
      <c r="L77" s="35"/>
      <c r="M77" s="34"/>
      <c r="N77" s="35"/>
      <c r="O77" s="29" t="str">
        <f t="shared" si="18"/>
        <v/>
      </c>
      <c r="P77" s="20" t="str">
        <f t="shared" si="19"/>
        <v/>
      </c>
      <c r="Q77" s="21" t="str">
        <f t="shared" si="20"/>
        <v/>
      </c>
      <c r="R77" s="21" t="str">
        <f t="shared" si="21"/>
        <v/>
      </c>
      <c r="S77" s="36" t="str">
        <f t="shared" si="22"/>
        <v/>
      </c>
      <c r="T77" s="38"/>
      <c r="U77" s="39"/>
      <c r="V77" s="37" t="str">
        <f t="shared" si="23"/>
        <v/>
      </c>
      <c r="W77" s="15" t="str">
        <f t="shared" si="24"/>
        <v/>
      </c>
      <c r="X77" s="15" t="str">
        <f t="shared" si="25"/>
        <v/>
      </c>
      <c r="Y77" s="1"/>
    </row>
    <row r="78" spans="1:25" ht="19.899999999999999" customHeight="1" x14ac:dyDescent="0.2">
      <c r="A78" s="12"/>
      <c r="C78" s="18">
        <v>71</v>
      </c>
      <c r="D78" s="24"/>
      <c r="E78" s="27"/>
      <c r="F78" s="33"/>
      <c r="G78" s="34"/>
      <c r="H78" s="35"/>
      <c r="I78" s="34"/>
      <c r="J78" s="35"/>
      <c r="K78" s="34"/>
      <c r="L78" s="35"/>
      <c r="M78" s="34"/>
      <c r="N78" s="35"/>
      <c r="O78" s="29" t="str">
        <f t="shared" si="18"/>
        <v/>
      </c>
      <c r="P78" s="20" t="str">
        <f t="shared" si="19"/>
        <v/>
      </c>
      <c r="Q78" s="21" t="str">
        <f t="shared" si="20"/>
        <v/>
      </c>
      <c r="R78" s="21" t="str">
        <f t="shared" si="21"/>
        <v/>
      </c>
      <c r="S78" s="36" t="str">
        <f t="shared" si="22"/>
        <v/>
      </c>
      <c r="T78" s="38"/>
      <c r="U78" s="39"/>
      <c r="V78" s="37" t="str">
        <f t="shared" si="23"/>
        <v/>
      </c>
      <c r="W78" s="15" t="str">
        <f t="shared" si="24"/>
        <v/>
      </c>
      <c r="X78" s="15" t="str">
        <f t="shared" si="25"/>
        <v/>
      </c>
      <c r="Y78" s="1"/>
    </row>
    <row r="79" spans="1:25" ht="19.899999999999999" customHeight="1" x14ac:dyDescent="0.2">
      <c r="A79" s="12"/>
      <c r="C79" s="18">
        <v>72</v>
      </c>
      <c r="D79" s="24"/>
      <c r="E79" s="27"/>
      <c r="F79" s="33"/>
      <c r="G79" s="34"/>
      <c r="H79" s="35"/>
      <c r="I79" s="34"/>
      <c r="J79" s="35"/>
      <c r="K79" s="34"/>
      <c r="L79" s="35"/>
      <c r="M79" s="34"/>
      <c r="N79" s="35"/>
      <c r="O79" s="29" t="str">
        <f t="shared" si="18"/>
        <v/>
      </c>
      <c r="P79" s="20" t="str">
        <f t="shared" si="19"/>
        <v/>
      </c>
      <c r="Q79" s="21" t="str">
        <f t="shared" si="20"/>
        <v/>
      </c>
      <c r="R79" s="21" t="str">
        <f t="shared" si="21"/>
        <v/>
      </c>
      <c r="S79" s="36" t="str">
        <f t="shared" si="22"/>
        <v/>
      </c>
      <c r="T79" s="38"/>
      <c r="U79" s="39"/>
      <c r="V79" s="37" t="str">
        <f t="shared" si="23"/>
        <v/>
      </c>
      <c r="W79" s="15" t="str">
        <f t="shared" si="24"/>
        <v/>
      </c>
      <c r="X79" s="15" t="str">
        <f t="shared" si="25"/>
        <v/>
      </c>
      <c r="Y79" s="1"/>
    </row>
    <row r="80" spans="1:25" ht="19.899999999999999" customHeight="1" x14ac:dyDescent="0.2">
      <c r="A80" s="12"/>
      <c r="C80" s="18">
        <v>73</v>
      </c>
      <c r="D80" s="24"/>
      <c r="E80" s="27"/>
      <c r="F80" s="33"/>
      <c r="G80" s="34"/>
      <c r="H80" s="35"/>
      <c r="I80" s="34"/>
      <c r="J80" s="35"/>
      <c r="K80" s="34"/>
      <c r="L80" s="35"/>
      <c r="M80" s="34"/>
      <c r="N80" s="35"/>
      <c r="O80" s="29" t="str">
        <f t="shared" si="18"/>
        <v/>
      </c>
      <c r="P80" s="20" t="str">
        <f t="shared" si="19"/>
        <v/>
      </c>
      <c r="Q80" s="21" t="str">
        <f t="shared" si="20"/>
        <v/>
      </c>
      <c r="R80" s="21" t="str">
        <f t="shared" si="21"/>
        <v/>
      </c>
      <c r="S80" s="36" t="str">
        <f t="shared" si="22"/>
        <v/>
      </c>
      <c r="T80" s="38"/>
      <c r="U80" s="39"/>
      <c r="V80" s="37" t="str">
        <f t="shared" si="23"/>
        <v/>
      </c>
      <c r="W80" s="15" t="str">
        <f t="shared" si="24"/>
        <v/>
      </c>
      <c r="X80" s="15" t="str">
        <f t="shared" si="25"/>
        <v/>
      </c>
      <c r="Y80" s="1"/>
    </row>
    <row r="81" spans="1:25" ht="19.899999999999999" customHeight="1" x14ac:dyDescent="0.2">
      <c r="A81" s="12"/>
      <c r="C81" s="18">
        <v>74</v>
      </c>
      <c r="D81" s="24"/>
      <c r="E81" s="27"/>
      <c r="F81" s="33"/>
      <c r="G81" s="34"/>
      <c r="H81" s="35"/>
      <c r="I81" s="34"/>
      <c r="J81" s="35"/>
      <c r="K81" s="34"/>
      <c r="L81" s="35"/>
      <c r="M81" s="34"/>
      <c r="N81" s="35"/>
      <c r="O81" s="29" t="str">
        <f t="shared" si="18"/>
        <v/>
      </c>
      <c r="P81" s="20" t="str">
        <f t="shared" si="19"/>
        <v/>
      </c>
      <c r="Q81" s="21" t="str">
        <f t="shared" si="20"/>
        <v/>
      </c>
      <c r="R81" s="21" t="str">
        <f t="shared" si="21"/>
        <v/>
      </c>
      <c r="S81" s="36" t="str">
        <f t="shared" si="22"/>
        <v/>
      </c>
      <c r="T81" s="38"/>
      <c r="U81" s="39"/>
      <c r="V81" s="37" t="str">
        <f t="shared" si="23"/>
        <v/>
      </c>
      <c r="W81" s="15" t="str">
        <f t="shared" si="24"/>
        <v/>
      </c>
      <c r="X81" s="15" t="str">
        <f t="shared" si="25"/>
        <v/>
      </c>
      <c r="Y81" s="1"/>
    </row>
    <row r="82" spans="1:25" ht="19.899999999999999" customHeight="1" x14ac:dyDescent="0.2">
      <c r="A82" s="12"/>
      <c r="C82" s="18">
        <v>75</v>
      </c>
      <c r="D82" s="24"/>
      <c r="E82" s="27"/>
      <c r="F82" s="33"/>
      <c r="G82" s="34"/>
      <c r="H82" s="35"/>
      <c r="I82" s="34"/>
      <c r="J82" s="35"/>
      <c r="K82" s="34"/>
      <c r="L82" s="35"/>
      <c r="M82" s="34"/>
      <c r="N82" s="35"/>
      <c r="O82" s="29" t="str">
        <f t="shared" si="18"/>
        <v/>
      </c>
      <c r="P82" s="20" t="str">
        <f t="shared" si="19"/>
        <v/>
      </c>
      <c r="Q82" s="21" t="str">
        <f t="shared" si="20"/>
        <v/>
      </c>
      <c r="R82" s="21" t="str">
        <f t="shared" si="21"/>
        <v/>
      </c>
      <c r="S82" s="36" t="str">
        <f t="shared" si="22"/>
        <v/>
      </c>
      <c r="T82" s="38"/>
      <c r="U82" s="39"/>
      <c r="V82" s="37" t="str">
        <f t="shared" si="23"/>
        <v/>
      </c>
      <c r="W82" s="15" t="str">
        <f t="shared" si="24"/>
        <v/>
      </c>
      <c r="X82" s="15" t="str">
        <f t="shared" si="25"/>
        <v/>
      </c>
      <c r="Y82" s="1"/>
    </row>
    <row r="83" spans="1:25" ht="19.899999999999999" customHeight="1" x14ac:dyDescent="0.2">
      <c r="A83" s="12"/>
      <c r="C83" s="18">
        <v>76</v>
      </c>
      <c r="D83" s="24"/>
      <c r="E83" s="27"/>
      <c r="F83" s="33"/>
      <c r="G83" s="34"/>
      <c r="H83" s="35"/>
      <c r="I83" s="34"/>
      <c r="J83" s="35"/>
      <c r="K83" s="34"/>
      <c r="L83" s="35"/>
      <c r="M83" s="34"/>
      <c r="N83" s="35"/>
      <c r="O83" s="29" t="str">
        <f t="shared" si="18"/>
        <v/>
      </c>
      <c r="P83" s="20" t="str">
        <f t="shared" si="19"/>
        <v/>
      </c>
      <c r="Q83" s="21" t="str">
        <f t="shared" si="20"/>
        <v/>
      </c>
      <c r="R83" s="21" t="str">
        <f t="shared" si="21"/>
        <v/>
      </c>
      <c r="S83" s="36" t="str">
        <f t="shared" si="22"/>
        <v/>
      </c>
      <c r="T83" s="38"/>
      <c r="U83" s="39"/>
      <c r="V83" s="37" t="str">
        <f t="shared" si="23"/>
        <v/>
      </c>
      <c r="W83" s="15" t="str">
        <f t="shared" si="24"/>
        <v/>
      </c>
      <c r="X83" s="15" t="str">
        <f t="shared" si="25"/>
        <v/>
      </c>
      <c r="Y83" s="1"/>
    </row>
    <row r="84" spans="1:25" ht="19.899999999999999" customHeight="1" x14ac:dyDescent="0.2">
      <c r="A84" s="12"/>
      <c r="C84" s="18">
        <v>77</v>
      </c>
      <c r="D84" s="24"/>
      <c r="E84" s="27"/>
      <c r="F84" s="33"/>
      <c r="G84" s="34"/>
      <c r="H84" s="35"/>
      <c r="I84" s="34"/>
      <c r="J84" s="35"/>
      <c r="K84" s="34"/>
      <c r="L84" s="35"/>
      <c r="M84" s="34"/>
      <c r="N84" s="35"/>
      <c r="O84" s="29" t="str">
        <f t="shared" si="18"/>
        <v/>
      </c>
      <c r="P84" s="20" t="str">
        <f t="shared" si="19"/>
        <v/>
      </c>
      <c r="Q84" s="21" t="str">
        <f t="shared" si="20"/>
        <v/>
      </c>
      <c r="R84" s="21" t="str">
        <f t="shared" si="21"/>
        <v/>
      </c>
      <c r="S84" s="36" t="str">
        <f t="shared" si="22"/>
        <v/>
      </c>
      <c r="T84" s="38"/>
      <c r="U84" s="39"/>
      <c r="V84" s="37" t="str">
        <f t="shared" si="23"/>
        <v/>
      </c>
      <c r="W84" s="15" t="str">
        <f t="shared" si="24"/>
        <v/>
      </c>
      <c r="X84" s="15" t="str">
        <f t="shared" si="25"/>
        <v/>
      </c>
      <c r="Y84" s="1"/>
    </row>
    <row r="85" spans="1:25" ht="19.899999999999999" customHeight="1" x14ac:dyDescent="0.2">
      <c r="A85" s="12"/>
      <c r="C85" s="18">
        <v>78</v>
      </c>
      <c r="D85" s="24"/>
      <c r="E85" s="27"/>
      <c r="F85" s="33"/>
      <c r="G85" s="34"/>
      <c r="H85" s="35"/>
      <c r="I85" s="34"/>
      <c r="J85" s="35"/>
      <c r="K85" s="34"/>
      <c r="L85" s="35"/>
      <c r="M85" s="34"/>
      <c r="N85" s="35"/>
      <c r="O85" s="29" t="str">
        <f t="shared" si="18"/>
        <v/>
      </c>
      <c r="P85" s="20" t="str">
        <f t="shared" si="19"/>
        <v/>
      </c>
      <c r="Q85" s="21" t="str">
        <f t="shared" si="20"/>
        <v/>
      </c>
      <c r="R85" s="21" t="str">
        <f t="shared" si="21"/>
        <v/>
      </c>
      <c r="S85" s="36" t="str">
        <f t="shared" si="22"/>
        <v/>
      </c>
      <c r="T85" s="38"/>
      <c r="U85" s="39"/>
      <c r="V85" s="37" t="str">
        <f t="shared" si="23"/>
        <v/>
      </c>
      <c r="W85" s="15" t="str">
        <f t="shared" si="24"/>
        <v/>
      </c>
      <c r="X85" s="15" t="str">
        <f t="shared" si="25"/>
        <v/>
      </c>
      <c r="Y85" s="1"/>
    </row>
    <row r="86" spans="1:25" ht="19.899999999999999" customHeight="1" x14ac:dyDescent="0.2">
      <c r="A86" s="12"/>
      <c r="C86" s="18">
        <v>79</v>
      </c>
      <c r="D86" s="24"/>
      <c r="E86" s="27"/>
      <c r="F86" s="33"/>
      <c r="G86" s="34"/>
      <c r="H86" s="35"/>
      <c r="I86" s="34"/>
      <c r="J86" s="35"/>
      <c r="K86" s="34"/>
      <c r="L86" s="35"/>
      <c r="M86" s="34"/>
      <c r="N86" s="35"/>
      <c r="O86" s="29" t="str">
        <f t="shared" si="18"/>
        <v/>
      </c>
      <c r="P86" s="20" t="str">
        <f t="shared" si="19"/>
        <v/>
      </c>
      <c r="Q86" s="21" t="str">
        <f t="shared" si="20"/>
        <v/>
      </c>
      <c r="R86" s="21" t="str">
        <f t="shared" si="21"/>
        <v/>
      </c>
      <c r="S86" s="36" t="str">
        <f t="shared" si="22"/>
        <v/>
      </c>
      <c r="T86" s="38"/>
      <c r="U86" s="39"/>
      <c r="V86" s="37" t="str">
        <f t="shared" si="23"/>
        <v/>
      </c>
      <c r="W86" s="15" t="str">
        <f t="shared" si="24"/>
        <v/>
      </c>
      <c r="X86" s="15" t="str">
        <f t="shared" si="25"/>
        <v/>
      </c>
      <c r="Y86" s="1"/>
    </row>
    <row r="87" spans="1:25" ht="19.899999999999999" customHeight="1" x14ac:dyDescent="0.2">
      <c r="A87" s="12"/>
      <c r="C87" s="18">
        <v>80</v>
      </c>
      <c r="D87" s="24"/>
      <c r="E87" s="27"/>
      <c r="F87" s="33"/>
      <c r="G87" s="34"/>
      <c r="H87" s="35"/>
      <c r="I87" s="34"/>
      <c r="J87" s="35"/>
      <c r="K87" s="34"/>
      <c r="L87" s="35"/>
      <c r="M87" s="34"/>
      <c r="N87" s="35"/>
      <c r="O87" s="29" t="str">
        <f t="shared" si="18"/>
        <v/>
      </c>
      <c r="P87" s="20" t="str">
        <f t="shared" si="19"/>
        <v/>
      </c>
      <c r="Q87" s="21" t="str">
        <f t="shared" si="20"/>
        <v/>
      </c>
      <c r="R87" s="21" t="str">
        <f t="shared" si="21"/>
        <v/>
      </c>
      <c r="S87" s="36" t="str">
        <f t="shared" si="22"/>
        <v/>
      </c>
      <c r="T87" s="38"/>
      <c r="U87" s="39"/>
      <c r="V87" s="37" t="str">
        <f t="shared" si="23"/>
        <v/>
      </c>
      <c r="W87" s="15" t="str">
        <f t="shared" si="24"/>
        <v/>
      </c>
      <c r="X87" s="15" t="str">
        <f t="shared" si="25"/>
        <v/>
      </c>
      <c r="Y87" s="1"/>
    </row>
    <row r="88" spans="1:25" ht="19.899999999999999" customHeight="1" x14ac:dyDescent="0.2">
      <c r="A88" s="12"/>
      <c r="C88" s="18">
        <v>81</v>
      </c>
      <c r="D88" s="24"/>
      <c r="E88" s="27"/>
      <c r="F88" s="33"/>
      <c r="G88" s="34"/>
      <c r="H88" s="35"/>
      <c r="I88" s="34"/>
      <c r="J88" s="35"/>
      <c r="K88" s="34"/>
      <c r="L88" s="35"/>
      <c r="M88" s="34"/>
      <c r="N88" s="35"/>
      <c r="O88" s="29" t="str">
        <f t="shared" si="18"/>
        <v/>
      </c>
      <c r="P88" s="20" t="str">
        <f t="shared" si="19"/>
        <v/>
      </c>
      <c r="Q88" s="21" t="str">
        <f t="shared" si="20"/>
        <v/>
      </c>
      <c r="R88" s="21" t="str">
        <f t="shared" si="21"/>
        <v/>
      </c>
      <c r="S88" s="36" t="str">
        <f t="shared" si="22"/>
        <v/>
      </c>
      <c r="T88" s="38"/>
      <c r="U88" s="39"/>
      <c r="V88" s="37" t="str">
        <f t="shared" si="23"/>
        <v/>
      </c>
      <c r="W88" s="15" t="str">
        <f t="shared" si="24"/>
        <v/>
      </c>
      <c r="X88" s="15" t="str">
        <f t="shared" si="25"/>
        <v/>
      </c>
      <c r="Y88" s="1"/>
    </row>
    <row r="89" spans="1:25" ht="19.899999999999999" customHeight="1" x14ac:dyDescent="0.2">
      <c r="A89" s="12"/>
      <c r="C89" s="18">
        <v>82</v>
      </c>
      <c r="D89" s="24"/>
      <c r="E89" s="27"/>
      <c r="F89" s="33"/>
      <c r="G89" s="34"/>
      <c r="H89" s="35"/>
      <c r="I89" s="34"/>
      <c r="J89" s="35"/>
      <c r="K89" s="34"/>
      <c r="L89" s="35"/>
      <c r="M89" s="34"/>
      <c r="N89" s="35"/>
      <c r="O89" s="29" t="str">
        <f t="shared" ref="O89:O94" si="26">IF(F89="","",G89+I89+K89+M89)</f>
        <v/>
      </c>
      <c r="P89" s="20" t="str">
        <f t="shared" ref="P89:P94" si="27">IF(F89="","",H89+J89+L89+N89)</f>
        <v/>
      </c>
      <c r="Q89" s="21" t="str">
        <f t="shared" ref="Q89:Q94" si="28">IF(O89="","",IF(P89="","",F89+O89-P89))</f>
        <v/>
      </c>
      <c r="R89" s="21" t="str">
        <f t="shared" ref="R89:R94" si="29">IF(Q89="","",IF(Q89&lt;T89,"COMPRAR",IF(Q89&gt;T89,"ACIMA","IDEAL")))</f>
        <v/>
      </c>
      <c r="S89" s="36" t="str">
        <f t="shared" ref="S89:S94" si="30">IF(Q89="","",Q89/T89-100%)</f>
        <v/>
      </c>
      <c r="T89" s="38"/>
      <c r="U89" s="39"/>
      <c r="V89" s="37" t="str">
        <f t="shared" si="23"/>
        <v/>
      </c>
      <c r="W89" s="15" t="str">
        <f t="shared" si="24"/>
        <v/>
      </c>
      <c r="X89" s="15" t="str">
        <f t="shared" si="25"/>
        <v/>
      </c>
      <c r="Y89" s="1"/>
    </row>
    <row r="90" spans="1:25" ht="19.899999999999999" customHeight="1" x14ac:dyDescent="0.2">
      <c r="A90" s="12"/>
      <c r="C90" s="18">
        <v>83</v>
      </c>
      <c r="D90" s="24"/>
      <c r="E90" s="27"/>
      <c r="F90" s="33"/>
      <c r="G90" s="34"/>
      <c r="H90" s="35"/>
      <c r="I90" s="34"/>
      <c r="J90" s="35"/>
      <c r="K90" s="34"/>
      <c r="L90" s="35"/>
      <c r="M90" s="34"/>
      <c r="N90" s="35"/>
      <c r="O90" s="29" t="str">
        <f t="shared" si="26"/>
        <v/>
      </c>
      <c r="P90" s="20" t="str">
        <f t="shared" si="27"/>
        <v/>
      </c>
      <c r="Q90" s="21" t="str">
        <f t="shared" si="28"/>
        <v/>
      </c>
      <c r="R90" s="21" t="str">
        <f t="shared" si="29"/>
        <v/>
      </c>
      <c r="S90" s="36" t="str">
        <f t="shared" si="30"/>
        <v/>
      </c>
      <c r="T90" s="38"/>
      <c r="U90" s="39"/>
      <c r="V90" s="37" t="str">
        <f t="shared" si="23"/>
        <v/>
      </c>
      <c r="W90" s="15" t="str">
        <f t="shared" si="24"/>
        <v/>
      </c>
      <c r="X90" s="15" t="str">
        <f t="shared" si="25"/>
        <v/>
      </c>
      <c r="Y90" s="1"/>
    </row>
    <row r="91" spans="1:25" ht="19.899999999999999" customHeight="1" x14ac:dyDescent="0.2">
      <c r="A91" s="12"/>
      <c r="C91" s="18">
        <v>84</v>
      </c>
      <c r="D91" s="24"/>
      <c r="E91" s="27"/>
      <c r="F91" s="33"/>
      <c r="G91" s="34"/>
      <c r="H91" s="35"/>
      <c r="I91" s="34"/>
      <c r="J91" s="35"/>
      <c r="K91" s="34"/>
      <c r="L91" s="35"/>
      <c r="M91" s="34"/>
      <c r="N91" s="35"/>
      <c r="O91" s="29" t="str">
        <f t="shared" si="26"/>
        <v/>
      </c>
      <c r="P91" s="20" t="str">
        <f t="shared" si="27"/>
        <v/>
      </c>
      <c r="Q91" s="21" t="str">
        <f t="shared" si="28"/>
        <v/>
      </c>
      <c r="R91" s="21" t="str">
        <f t="shared" si="29"/>
        <v/>
      </c>
      <c r="S91" s="36" t="str">
        <f t="shared" si="30"/>
        <v/>
      </c>
      <c r="T91" s="38"/>
      <c r="U91" s="39"/>
      <c r="V91" s="37" t="str">
        <f t="shared" si="23"/>
        <v/>
      </c>
      <c r="W91" s="15" t="str">
        <f t="shared" si="24"/>
        <v/>
      </c>
      <c r="X91" s="15" t="str">
        <f t="shared" si="25"/>
        <v/>
      </c>
      <c r="Y91" s="1"/>
    </row>
    <row r="92" spans="1:25" ht="19.899999999999999" customHeight="1" x14ac:dyDescent="0.2">
      <c r="A92" s="12"/>
      <c r="C92" s="18">
        <v>85</v>
      </c>
      <c r="D92" s="24"/>
      <c r="E92" s="27"/>
      <c r="F92" s="33"/>
      <c r="G92" s="34"/>
      <c r="H92" s="35"/>
      <c r="I92" s="34"/>
      <c r="J92" s="35"/>
      <c r="K92" s="34"/>
      <c r="L92" s="35"/>
      <c r="M92" s="34"/>
      <c r="N92" s="35"/>
      <c r="O92" s="29" t="str">
        <f t="shared" si="26"/>
        <v/>
      </c>
      <c r="P92" s="20" t="str">
        <f t="shared" si="27"/>
        <v/>
      </c>
      <c r="Q92" s="21" t="str">
        <f t="shared" si="28"/>
        <v/>
      </c>
      <c r="R92" s="21" t="str">
        <f t="shared" si="29"/>
        <v/>
      </c>
      <c r="S92" s="36" t="str">
        <f t="shared" si="30"/>
        <v/>
      </c>
      <c r="T92" s="38"/>
      <c r="U92" s="39"/>
      <c r="V92" s="37" t="str">
        <f t="shared" si="23"/>
        <v/>
      </c>
      <c r="W92" s="15" t="str">
        <f t="shared" si="24"/>
        <v/>
      </c>
      <c r="X92" s="15" t="str">
        <f t="shared" si="25"/>
        <v/>
      </c>
      <c r="Y92" s="1"/>
    </row>
    <row r="93" spans="1:25" ht="19.899999999999999" customHeight="1" x14ac:dyDescent="0.2">
      <c r="A93" s="12"/>
      <c r="C93" s="18">
        <v>86</v>
      </c>
      <c r="D93" s="24"/>
      <c r="E93" s="27"/>
      <c r="F93" s="33"/>
      <c r="G93" s="34"/>
      <c r="H93" s="35"/>
      <c r="I93" s="34"/>
      <c r="J93" s="35"/>
      <c r="K93" s="34"/>
      <c r="L93" s="35"/>
      <c r="M93" s="34"/>
      <c r="N93" s="35"/>
      <c r="O93" s="29" t="str">
        <f t="shared" si="26"/>
        <v/>
      </c>
      <c r="P93" s="20" t="str">
        <f t="shared" si="27"/>
        <v/>
      </c>
      <c r="Q93" s="21" t="str">
        <f t="shared" si="28"/>
        <v/>
      </c>
      <c r="R93" s="21" t="str">
        <f t="shared" si="29"/>
        <v/>
      </c>
      <c r="S93" s="36" t="str">
        <f t="shared" si="30"/>
        <v/>
      </c>
      <c r="T93" s="38"/>
      <c r="U93" s="39"/>
      <c r="V93" s="37" t="str">
        <f t="shared" si="23"/>
        <v/>
      </c>
      <c r="W93" s="15" t="str">
        <f t="shared" si="24"/>
        <v/>
      </c>
      <c r="X93" s="15" t="str">
        <f t="shared" si="25"/>
        <v/>
      </c>
      <c r="Y93" s="1"/>
    </row>
    <row r="94" spans="1:25" ht="19.899999999999999" customHeight="1" x14ac:dyDescent="0.2">
      <c r="A94" s="12"/>
      <c r="C94" s="18">
        <v>87</v>
      </c>
      <c r="D94" s="24"/>
      <c r="E94" s="27"/>
      <c r="F94" s="33"/>
      <c r="G94" s="34"/>
      <c r="H94" s="35"/>
      <c r="I94" s="34"/>
      <c r="J94" s="35"/>
      <c r="K94" s="34"/>
      <c r="L94" s="35"/>
      <c r="M94" s="34"/>
      <c r="N94" s="35"/>
      <c r="O94" s="29" t="str">
        <f t="shared" si="26"/>
        <v/>
      </c>
      <c r="P94" s="20" t="str">
        <f t="shared" si="27"/>
        <v/>
      </c>
      <c r="Q94" s="21" t="str">
        <f t="shared" si="28"/>
        <v/>
      </c>
      <c r="R94" s="21" t="str">
        <f t="shared" si="29"/>
        <v/>
      </c>
      <c r="S94" s="36" t="str">
        <f t="shared" si="30"/>
        <v/>
      </c>
      <c r="T94" s="38"/>
      <c r="U94" s="39"/>
      <c r="V94" s="37" t="str">
        <f t="shared" si="23"/>
        <v/>
      </c>
      <c r="W94" s="15" t="str">
        <f t="shared" si="24"/>
        <v/>
      </c>
      <c r="X94" s="15" t="str">
        <f t="shared" si="25"/>
        <v/>
      </c>
      <c r="Y94" s="1"/>
    </row>
    <row r="95" spans="1:25" ht="19.899999999999999" customHeight="1" x14ac:dyDescent="0.2">
      <c r="A95" s="12"/>
      <c r="C95" s="18">
        <v>88</v>
      </c>
      <c r="D95" s="24"/>
      <c r="E95" s="27"/>
      <c r="F95" s="33"/>
      <c r="G95" s="34"/>
      <c r="H95" s="35"/>
      <c r="I95" s="34"/>
      <c r="J95" s="35"/>
      <c r="K95" s="34"/>
      <c r="L95" s="35"/>
      <c r="M95" s="34"/>
      <c r="N95" s="35"/>
      <c r="O95" s="29" t="str">
        <f t="shared" si="18"/>
        <v/>
      </c>
      <c r="P95" s="20" t="str">
        <f t="shared" si="19"/>
        <v/>
      </c>
      <c r="Q95" s="21" t="str">
        <f t="shared" si="20"/>
        <v/>
      </c>
      <c r="R95" s="21" t="str">
        <f t="shared" si="21"/>
        <v/>
      </c>
      <c r="S95" s="36" t="str">
        <f t="shared" si="22"/>
        <v/>
      </c>
      <c r="T95" s="38"/>
      <c r="U95" s="39"/>
      <c r="V95" s="37" t="str">
        <f t="shared" si="23"/>
        <v/>
      </c>
      <c r="W95" s="15" t="str">
        <f t="shared" si="24"/>
        <v/>
      </c>
      <c r="X95" s="15" t="str">
        <f t="shared" si="25"/>
        <v/>
      </c>
      <c r="Y95" s="1"/>
    </row>
    <row r="96" spans="1:25" ht="19.899999999999999" customHeight="1" x14ac:dyDescent="0.2">
      <c r="A96" s="12"/>
      <c r="C96" s="18">
        <v>89</v>
      </c>
      <c r="D96" s="23"/>
      <c r="E96" s="27"/>
      <c r="F96" s="33"/>
      <c r="G96" s="34"/>
      <c r="H96" s="35"/>
      <c r="I96" s="34"/>
      <c r="J96" s="35"/>
      <c r="K96" s="34"/>
      <c r="L96" s="35"/>
      <c r="M96" s="34"/>
      <c r="N96" s="35"/>
      <c r="O96" s="29" t="str">
        <f t="shared" si="18"/>
        <v/>
      </c>
      <c r="P96" s="20" t="str">
        <f t="shared" si="19"/>
        <v/>
      </c>
      <c r="Q96" s="21" t="str">
        <f t="shared" si="20"/>
        <v/>
      </c>
      <c r="R96" s="21" t="str">
        <f t="shared" si="21"/>
        <v/>
      </c>
      <c r="S96" s="36" t="str">
        <f t="shared" si="22"/>
        <v/>
      </c>
      <c r="T96" s="38"/>
      <c r="U96" s="39"/>
      <c r="V96" s="37" t="str">
        <f t="shared" si="23"/>
        <v/>
      </c>
      <c r="W96" s="15" t="str">
        <f t="shared" si="24"/>
        <v/>
      </c>
      <c r="X96" s="15" t="str">
        <f t="shared" si="25"/>
        <v/>
      </c>
      <c r="Y96" s="1"/>
    </row>
    <row r="97" spans="1:26" ht="19.899999999999999" customHeight="1" x14ac:dyDescent="0.2">
      <c r="A97" s="12"/>
      <c r="C97" s="18">
        <v>90</v>
      </c>
      <c r="D97" s="23"/>
      <c r="E97" s="27"/>
      <c r="F97" s="33"/>
      <c r="G97" s="34"/>
      <c r="H97" s="35"/>
      <c r="I97" s="34"/>
      <c r="J97" s="35"/>
      <c r="K97" s="34"/>
      <c r="L97" s="35"/>
      <c r="M97" s="34"/>
      <c r="N97" s="35"/>
      <c r="O97" s="29" t="str">
        <f t="shared" si="18"/>
        <v/>
      </c>
      <c r="P97" s="20" t="str">
        <f t="shared" si="19"/>
        <v/>
      </c>
      <c r="Q97" s="21" t="str">
        <f t="shared" si="20"/>
        <v/>
      </c>
      <c r="R97" s="21" t="str">
        <f t="shared" si="21"/>
        <v/>
      </c>
      <c r="S97" s="36" t="str">
        <f t="shared" si="22"/>
        <v/>
      </c>
      <c r="T97" s="38"/>
      <c r="U97" s="39"/>
      <c r="V97" s="37" t="str">
        <f t="shared" si="23"/>
        <v/>
      </c>
      <c r="W97" s="15" t="str">
        <f t="shared" si="24"/>
        <v/>
      </c>
      <c r="X97" s="15" t="str">
        <f t="shared" si="25"/>
        <v/>
      </c>
      <c r="Y97" s="1"/>
    </row>
    <row r="98" spans="1:26" ht="19.899999999999999" customHeight="1" x14ac:dyDescent="0.2">
      <c r="A98" s="12"/>
      <c r="C98" s="18">
        <v>91</v>
      </c>
      <c r="D98" s="23"/>
      <c r="E98" s="27"/>
      <c r="F98" s="33"/>
      <c r="G98" s="34"/>
      <c r="H98" s="35"/>
      <c r="I98" s="34"/>
      <c r="J98" s="35"/>
      <c r="K98" s="34"/>
      <c r="L98" s="35"/>
      <c r="M98" s="34"/>
      <c r="N98" s="35"/>
      <c r="O98" s="29" t="str">
        <f t="shared" si="18"/>
        <v/>
      </c>
      <c r="P98" s="20" t="str">
        <f t="shared" si="19"/>
        <v/>
      </c>
      <c r="Q98" s="21" t="str">
        <f t="shared" si="20"/>
        <v/>
      </c>
      <c r="R98" s="21" t="str">
        <f t="shared" si="21"/>
        <v/>
      </c>
      <c r="S98" s="36" t="str">
        <f t="shared" si="22"/>
        <v/>
      </c>
      <c r="T98" s="38"/>
      <c r="U98" s="39"/>
      <c r="V98" s="37" t="str">
        <f t="shared" si="23"/>
        <v/>
      </c>
      <c r="W98" s="15" t="str">
        <f t="shared" si="24"/>
        <v/>
      </c>
      <c r="X98" s="15" t="str">
        <f t="shared" si="25"/>
        <v/>
      </c>
      <c r="Y98" s="1"/>
    </row>
    <row r="99" spans="1:26" ht="19.899999999999999" customHeight="1" x14ac:dyDescent="0.2">
      <c r="A99" s="12"/>
      <c r="C99" s="18">
        <v>92</v>
      </c>
      <c r="D99" s="23"/>
      <c r="E99" s="27"/>
      <c r="F99" s="33"/>
      <c r="G99" s="34"/>
      <c r="H99" s="35"/>
      <c r="I99" s="34"/>
      <c r="J99" s="35"/>
      <c r="K99" s="34"/>
      <c r="L99" s="35"/>
      <c r="M99" s="34"/>
      <c r="N99" s="35"/>
      <c r="O99" s="29" t="str">
        <f t="shared" si="18"/>
        <v/>
      </c>
      <c r="P99" s="20" t="str">
        <f t="shared" si="19"/>
        <v/>
      </c>
      <c r="Q99" s="21" t="str">
        <f t="shared" si="20"/>
        <v/>
      </c>
      <c r="R99" s="21" t="str">
        <f t="shared" si="21"/>
        <v/>
      </c>
      <c r="S99" s="36" t="str">
        <f t="shared" si="22"/>
        <v/>
      </c>
      <c r="T99" s="38"/>
      <c r="U99" s="39"/>
      <c r="V99" s="37" t="str">
        <f t="shared" si="23"/>
        <v/>
      </c>
      <c r="W99" s="15" t="str">
        <f t="shared" si="24"/>
        <v/>
      </c>
      <c r="X99" s="15" t="str">
        <f t="shared" si="25"/>
        <v/>
      </c>
      <c r="Y99" s="1"/>
    </row>
    <row r="100" spans="1:26" ht="19.899999999999999" customHeight="1" x14ac:dyDescent="0.2">
      <c r="A100" s="12"/>
      <c r="C100" s="18">
        <v>93</v>
      </c>
      <c r="D100" s="23"/>
      <c r="E100" s="27"/>
      <c r="F100" s="33"/>
      <c r="G100" s="34"/>
      <c r="H100" s="35"/>
      <c r="I100" s="34"/>
      <c r="J100" s="35"/>
      <c r="K100" s="34"/>
      <c r="L100" s="35"/>
      <c r="M100" s="34"/>
      <c r="N100" s="35"/>
      <c r="O100" s="29" t="str">
        <f t="shared" si="18"/>
        <v/>
      </c>
      <c r="P100" s="20" t="str">
        <f t="shared" si="19"/>
        <v/>
      </c>
      <c r="Q100" s="21" t="str">
        <f t="shared" si="20"/>
        <v/>
      </c>
      <c r="R100" s="21" t="str">
        <f t="shared" si="21"/>
        <v/>
      </c>
      <c r="S100" s="36" t="str">
        <f t="shared" si="22"/>
        <v/>
      </c>
      <c r="T100" s="38"/>
      <c r="U100" s="39"/>
      <c r="V100" s="37" t="str">
        <f t="shared" si="23"/>
        <v/>
      </c>
      <c r="W100" s="15" t="str">
        <f t="shared" si="24"/>
        <v/>
      </c>
      <c r="X100" s="15" t="str">
        <f t="shared" si="25"/>
        <v/>
      </c>
      <c r="Y100" s="1"/>
    </row>
    <row r="101" spans="1:26" ht="19.899999999999999" customHeight="1" x14ac:dyDescent="0.2">
      <c r="A101" s="12"/>
      <c r="C101" s="18">
        <v>94</v>
      </c>
      <c r="D101" s="23"/>
      <c r="E101" s="27"/>
      <c r="F101" s="33"/>
      <c r="G101" s="34"/>
      <c r="H101" s="35"/>
      <c r="I101" s="34"/>
      <c r="J101" s="35"/>
      <c r="K101" s="34"/>
      <c r="L101" s="35"/>
      <c r="M101" s="34"/>
      <c r="N101" s="35"/>
      <c r="O101" s="29" t="str">
        <f t="shared" si="18"/>
        <v/>
      </c>
      <c r="P101" s="20" t="str">
        <f t="shared" si="19"/>
        <v/>
      </c>
      <c r="Q101" s="21" t="str">
        <f t="shared" si="20"/>
        <v/>
      </c>
      <c r="R101" s="21" t="str">
        <f t="shared" si="21"/>
        <v/>
      </c>
      <c r="S101" s="36" t="str">
        <f t="shared" si="22"/>
        <v/>
      </c>
      <c r="T101" s="38"/>
      <c r="U101" s="39"/>
      <c r="V101" s="37" t="str">
        <f t="shared" si="23"/>
        <v/>
      </c>
      <c r="W101" s="15" t="str">
        <f t="shared" si="24"/>
        <v/>
      </c>
      <c r="X101" s="15" t="str">
        <f t="shared" si="25"/>
        <v/>
      </c>
      <c r="Y101" s="1"/>
    </row>
    <row r="102" spans="1:26" ht="19.899999999999999" customHeight="1" x14ac:dyDescent="0.2">
      <c r="A102" s="12"/>
      <c r="C102" s="18">
        <v>95</v>
      </c>
      <c r="D102" s="19"/>
      <c r="E102" s="25"/>
      <c r="F102" s="33"/>
      <c r="G102" s="34"/>
      <c r="H102" s="35"/>
      <c r="I102" s="34"/>
      <c r="J102" s="35"/>
      <c r="K102" s="34"/>
      <c r="L102" s="35"/>
      <c r="M102" s="34"/>
      <c r="N102" s="35"/>
      <c r="O102" s="29" t="str">
        <f t="shared" si="18"/>
        <v/>
      </c>
      <c r="P102" s="20" t="str">
        <f t="shared" si="19"/>
        <v/>
      </c>
      <c r="Q102" s="21" t="str">
        <f t="shared" si="20"/>
        <v/>
      </c>
      <c r="R102" s="21" t="str">
        <f t="shared" si="21"/>
        <v/>
      </c>
      <c r="S102" s="36" t="str">
        <f t="shared" si="22"/>
        <v/>
      </c>
      <c r="T102" s="38"/>
      <c r="U102" s="39"/>
      <c r="V102" s="37" t="str">
        <f t="shared" si="23"/>
        <v/>
      </c>
      <c r="W102" s="15" t="str">
        <f t="shared" si="24"/>
        <v/>
      </c>
      <c r="X102" s="15" t="str">
        <f t="shared" si="25"/>
        <v/>
      </c>
      <c r="Y102" s="1"/>
    </row>
    <row r="103" spans="1:26" ht="19.899999999999999" customHeight="1" x14ac:dyDescent="0.2">
      <c r="A103" s="12"/>
      <c r="C103" s="18">
        <v>96</v>
      </c>
      <c r="D103" s="19"/>
      <c r="E103" s="25"/>
      <c r="F103" s="33"/>
      <c r="G103" s="34"/>
      <c r="H103" s="35"/>
      <c r="I103" s="34"/>
      <c r="J103" s="35"/>
      <c r="K103" s="34"/>
      <c r="L103" s="35"/>
      <c r="M103" s="34"/>
      <c r="N103" s="35"/>
      <c r="O103" s="29" t="str">
        <f t="shared" si="18"/>
        <v/>
      </c>
      <c r="P103" s="20" t="str">
        <f t="shared" si="19"/>
        <v/>
      </c>
      <c r="Q103" s="21" t="str">
        <f t="shared" si="20"/>
        <v/>
      </c>
      <c r="R103" s="21" t="str">
        <f t="shared" si="21"/>
        <v/>
      </c>
      <c r="S103" s="36" t="str">
        <f t="shared" si="22"/>
        <v/>
      </c>
      <c r="T103" s="38"/>
      <c r="U103" s="39"/>
      <c r="V103" s="37" t="str">
        <f t="shared" si="23"/>
        <v/>
      </c>
      <c r="W103" s="15" t="str">
        <f t="shared" si="24"/>
        <v/>
      </c>
      <c r="X103" s="15" t="str">
        <f t="shared" si="25"/>
        <v/>
      </c>
      <c r="Y103" s="1"/>
    </row>
    <row r="104" spans="1:26" ht="19.899999999999999" customHeight="1" x14ac:dyDescent="0.2">
      <c r="A104" s="12"/>
      <c r="C104" s="18">
        <v>97</v>
      </c>
      <c r="D104" s="19"/>
      <c r="E104" s="25"/>
      <c r="F104" s="33"/>
      <c r="G104" s="34"/>
      <c r="H104" s="35"/>
      <c r="I104" s="34"/>
      <c r="J104" s="35"/>
      <c r="K104" s="34"/>
      <c r="L104" s="35"/>
      <c r="M104" s="34"/>
      <c r="N104" s="35"/>
      <c r="O104" s="29" t="str">
        <f t="shared" si="18"/>
        <v/>
      </c>
      <c r="P104" s="20" t="str">
        <f t="shared" si="19"/>
        <v/>
      </c>
      <c r="Q104" s="21" t="str">
        <f t="shared" si="20"/>
        <v/>
      </c>
      <c r="R104" s="21" t="str">
        <f t="shared" si="21"/>
        <v/>
      </c>
      <c r="S104" s="36" t="str">
        <f t="shared" si="22"/>
        <v/>
      </c>
      <c r="T104" s="38"/>
      <c r="U104" s="39"/>
      <c r="V104" s="37" t="str">
        <f t="shared" si="23"/>
        <v/>
      </c>
      <c r="W104" s="15" t="str">
        <f t="shared" si="24"/>
        <v/>
      </c>
      <c r="X104" s="15" t="str">
        <f t="shared" si="25"/>
        <v/>
      </c>
      <c r="Y104" s="1"/>
      <c r="Z104" s="1"/>
    </row>
    <row r="105" spans="1:26" ht="19.899999999999999" customHeight="1" x14ac:dyDescent="0.2">
      <c r="A105" s="12"/>
      <c r="C105" s="18">
        <v>98</v>
      </c>
      <c r="D105" s="19"/>
      <c r="E105" s="25"/>
      <c r="F105" s="33"/>
      <c r="G105" s="34"/>
      <c r="H105" s="35"/>
      <c r="I105" s="34"/>
      <c r="J105" s="35"/>
      <c r="K105" s="34"/>
      <c r="L105" s="35"/>
      <c r="M105" s="34"/>
      <c r="N105" s="35"/>
      <c r="O105" s="29" t="str">
        <f t="shared" si="18"/>
        <v/>
      </c>
      <c r="P105" s="20" t="str">
        <f t="shared" si="19"/>
        <v/>
      </c>
      <c r="Q105" s="21" t="str">
        <f t="shared" si="20"/>
        <v/>
      </c>
      <c r="R105" s="21" t="str">
        <f t="shared" si="21"/>
        <v/>
      </c>
      <c r="S105" s="36" t="str">
        <f t="shared" si="22"/>
        <v/>
      </c>
      <c r="T105" s="38"/>
      <c r="U105" s="39"/>
      <c r="V105" s="37" t="str">
        <f t="shared" si="23"/>
        <v/>
      </c>
      <c r="W105" s="15" t="str">
        <f t="shared" si="24"/>
        <v/>
      </c>
      <c r="X105" s="15" t="str">
        <f t="shared" si="25"/>
        <v/>
      </c>
      <c r="Y105" s="1"/>
      <c r="Z105" s="1"/>
    </row>
    <row r="106" spans="1:26" ht="19.899999999999999" customHeight="1" x14ac:dyDescent="0.2">
      <c r="A106" s="12"/>
      <c r="C106" s="18">
        <v>99</v>
      </c>
      <c r="D106" s="19"/>
      <c r="E106" s="25"/>
      <c r="F106" s="33"/>
      <c r="G106" s="34"/>
      <c r="H106" s="35"/>
      <c r="I106" s="34"/>
      <c r="J106" s="35"/>
      <c r="K106" s="34"/>
      <c r="L106" s="35"/>
      <c r="M106" s="34"/>
      <c r="N106" s="35"/>
      <c r="O106" s="29" t="str">
        <f t="shared" si="18"/>
        <v/>
      </c>
      <c r="P106" s="20" t="str">
        <f t="shared" si="19"/>
        <v/>
      </c>
      <c r="Q106" s="21" t="str">
        <f t="shared" si="20"/>
        <v/>
      </c>
      <c r="R106" s="21" t="str">
        <f t="shared" si="21"/>
        <v/>
      </c>
      <c r="S106" s="36" t="str">
        <f t="shared" si="22"/>
        <v/>
      </c>
      <c r="T106" s="38"/>
      <c r="U106" s="39"/>
      <c r="V106" s="37" t="str">
        <f t="shared" si="23"/>
        <v/>
      </c>
      <c r="W106" s="15" t="str">
        <f t="shared" si="24"/>
        <v/>
      </c>
      <c r="X106" s="15" t="str">
        <f t="shared" si="25"/>
        <v/>
      </c>
      <c r="Y106" s="1"/>
      <c r="Z106" s="1"/>
    </row>
    <row r="107" spans="1:26" ht="19.899999999999999" customHeight="1" x14ac:dyDescent="0.2">
      <c r="A107" s="12"/>
      <c r="C107" s="18">
        <v>100</v>
      </c>
      <c r="D107" s="24"/>
      <c r="E107" s="28"/>
      <c r="F107" s="33"/>
      <c r="G107" s="34"/>
      <c r="H107" s="35"/>
      <c r="I107" s="34"/>
      <c r="J107" s="35"/>
      <c r="K107" s="34"/>
      <c r="L107" s="35"/>
      <c r="M107" s="34"/>
      <c r="N107" s="35"/>
      <c r="O107" s="29" t="str">
        <f t="shared" si="18"/>
        <v/>
      </c>
      <c r="P107" s="20" t="str">
        <f t="shared" si="19"/>
        <v/>
      </c>
      <c r="Q107" s="21" t="str">
        <f t="shared" si="20"/>
        <v/>
      </c>
      <c r="R107" s="21" t="str">
        <f t="shared" si="21"/>
        <v/>
      </c>
      <c r="S107" s="36" t="str">
        <f t="shared" si="22"/>
        <v/>
      </c>
      <c r="T107" s="38"/>
      <c r="U107" s="39"/>
      <c r="V107" s="37" t="str">
        <f t="shared" si="23"/>
        <v/>
      </c>
      <c r="W107" s="15" t="str">
        <f t="shared" si="24"/>
        <v/>
      </c>
      <c r="X107" s="15" t="str">
        <f t="shared" si="25"/>
        <v/>
      </c>
      <c r="Y107" s="1"/>
      <c r="Z107" s="1"/>
    </row>
    <row r="108" spans="1:26" x14ac:dyDescent="0.2">
      <c r="A108" s="12"/>
      <c r="W108" s="16">
        <f>SUM(W8:W107)</f>
        <v>190</v>
      </c>
      <c r="X108" s="16">
        <f>SUM(X8:X107)</f>
        <v>30</v>
      </c>
    </row>
    <row r="109" spans="1:26" x14ac:dyDescent="0.2">
      <c r="A109" s="12"/>
    </row>
    <row r="110" spans="1:26" x14ac:dyDescent="0.2">
      <c r="A110" s="12"/>
    </row>
    <row r="111" spans="1:26" x14ac:dyDescent="0.2">
      <c r="A111" s="12"/>
    </row>
    <row r="112" spans="1:26" x14ac:dyDescent="0.2">
      <c r="A112" s="12"/>
    </row>
    <row r="113" spans="1:1" x14ac:dyDescent="0.2">
      <c r="A113" s="12"/>
    </row>
    <row r="114" spans="1:1" x14ac:dyDescent="0.2">
      <c r="A114" s="12"/>
    </row>
    <row r="115" spans="1:1" x14ac:dyDescent="0.2">
      <c r="A115" s="12"/>
    </row>
    <row r="116" spans="1:1" x14ac:dyDescent="0.2">
      <c r="A116" s="12"/>
    </row>
    <row r="117" spans="1:1" x14ac:dyDescent="0.2">
      <c r="A117" s="12"/>
    </row>
    <row r="118" spans="1:1" x14ac:dyDescent="0.2">
      <c r="A118" s="12"/>
    </row>
    <row r="119" spans="1:1" x14ac:dyDescent="0.2">
      <c r="A119" s="12"/>
    </row>
    <row r="120" spans="1:1" x14ac:dyDescent="0.2">
      <c r="A120" s="12"/>
    </row>
    <row r="121" spans="1:1" x14ac:dyDescent="0.2">
      <c r="A121" s="12"/>
    </row>
    <row r="122" spans="1:1" x14ac:dyDescent="0.2">
      <c r="A122" s="12"/>
    </row>
    <row r="123" spans="1:1" x14ac:dyDescent="0.2">
      <c r="A123" s="12"/>
    </row>
    <row r="124" spans="1:1" x14ac:dyDescent="0.2">
      <c r="A124" s="12"/>
    </row>
    <row r="125" spans="1:1" x14ac:dyDescent="0.2">
      <c r="A125" s="12"/>
    </row>
    <row r="126" spans="1:1" x14ac:dyDescent="0.2">
      <c r="A126" s="12"/>
    </row>
    <row r="127" spans="1:1" x14ac:dyDescent="0.2">
      <c r="A127" s="12"/>
    </row>
    <row r="128" spans="1:1" x14ac:dyDescent="0.2">
      <c r="A128" s="12"/>
    </row>
    <row r="129" spans="1:1" x14ac:dyDescent="0.2">
      <c r="A129" s="12"/>
    </row>
  </sheetData>
  <sheetProtection formatCells="0" formatColumns="0" formatRows="0" insertColumns="0" insertRows="0" insertHyperlinks="0" deleteColumns="0" deleteRows="0" sort="0" autoFilter="0" pivotTables="0"/>
  <mergeCells count="24">
    <mergeCell ref="M6:N6"/>
    <mergeCell ref="F6:F7"/>
    <mergeCell ref="U6:U7"/>
    <mergeCell ref="V6:V7"/>
    <mergeCell ref="G6:H6"/>
    <mergeCell ref="T6:T7"/>
    <mergeCell ref="R6:R7"/>
    <mergeCell ref="S6:S7"/>
    <mergeCell ref="W6:W7"/>
    <mergeCell ref="X6:X7"/>
    <mergeCell ref="U2:V2"/>
    <mergeCell ref="R2:T2"/>
    <mergeCell ref="C5:D7"/>
    <mergeCell ref="O5:V5"/>
    <mergeCell ref="O6:O7"/>
    <mergeCell ref="P6:P7"/>
    <mergeCell ref="M2:P2"/>
    <mergeCell ref="H2:L2"/>
    <mergeCell ref="D2:E2"/>
    <mergeCell ref="E5:E7"/>
    <mergeCell ref="F5:N5"/>
    <mergeCell ref="Q6:Q7"/>
    <mergeCell ref="I6:J6"/>
    <mergeCell ref="K6:L6"/>
  </mergeCells>
  <phoneticPr fontId="0" type="noConversion"/>
  <conditionalFormatting sqref="R8:R107">
    <cfRule type="containsText" dxfId="2" priority="1" operator="containsText" text="acima">
      <formula>NOT(ISERROR(SEARCH("acima",R8)))</formula>
    </cfRule>
    <cfRule type="containsText" dxfId="1" priority="2" operator="containsText" text="ideal">
      <formula>NOT(ISERROR(SEARCH("ideal",R8)))</formula>
    </cfRule>
    <cfRule type="containsText" dxfId="0" priority="3" operator="containsText" text="comprar">
      <formula>NOT(ISERROR(SEARCH("comprar",R8)))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65" orientation="landscape" horizontalDpi="4294967293" verticalDpi="300"/>
  <colBreaks count="1" manualBreakCount="1">
    <brk id="22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14999847407452621"/>
  </sheetPr>
  <dimension ref="A1:AO73"/>
  <sheetViews>
    <sheetView showGridLines="0" zoomScale="90" zoomScaleNormal="90" zoomScalePageLayoutView="90" workbookViewId="0">
      <selection sqref="A1:P28"/>
    </sheetView>
  </sheetViews>
  <sheetFormatPr defaultColWidth="8.7109375" defaultRowHeight="12.75" x14ac:dyDescent="0.2"/>
  <cols>
    <col min="4" max="4" width="9.140625" customWidth="1"/>
    <col min="16" max="16" width="12.7109375" customWidth="1"/>
    <col min="22" max="22" width="20.5703125" customWidth="1"/>
    <col min="40" max="40" width="61.140625" customWidth="1"/>
    <col min="41" max="41" width="18.140625" customWidth="1"/>
  </cols>
  <sheetData>
    <row r="1" spans="1:41" x14ac:dyDescent="0.2">
      <c r="A1" s="61" t="s">
        <v>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41" ht="36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AN2" s="43"/>
      <c r="AO2" s="43"/>
    </row>
    <row r="3" spans="1:41" ht="30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AN3" s="41" t="s">
        <v>94</v>
      </c>
      <c r="AO3" s="42">
        <f ca="1">TODAY()</f>
        <v>44505</v>
      </c>
    </row>
    <row r="4" spans="1:4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AN4" s="40"/>
    </row>
    <row r="5" spans="1:4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4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4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4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4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4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41" ht="15.75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AN11" s="13" t="s">
        <v>0</v>
      </c>
      <c r="AO11" s="14">
        <f>AO14-AO12+AO13</f>
        <v>220</v>
      </c>
    </row>
    <row r="12" spans="1:41" ht="15.75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AN12" s="13" t="s">
        <v>4</v>
      </c>
      <c r="AO12" s="14">
        <f>+Estoque!W108</f>
        <v>190</v>
      </c>
    </row>
    <row r="13" spans="1:41" ht="15.75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AN13" s="13" t="s">
        <v>5</v>
      </c>
      <c r="AO13" s="14">
        <f>Estoque!X108</f>
        <v>30</v>
      </c>
    </row>
    <row r="14" spans="1:41" ht="15.75" x14ac:dyDescent="0.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AN14" s="13" t="s">
        <v>11</v>
      </c>
      <c r="AO14" s="14">
        <f>SUM(Estoque!V8:V107)</f>
        <v>380</v>
      </c>
    </row>
    <row r="15" spans="1:41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41" x14ac:dyDescent="0.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6" x14ac:dyDescent="0.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6" x14ac:dyDescent="0.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16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16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1" spans="1:16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16" x14ac:dyDescent="0.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spans="1:16" x14ac:dyDescent="0.2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</row>
    <row r="24" spans="1:16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1:16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</row>
    <row r="26" spans="1:16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</row>
    <row r="27" spans="1:16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1:16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65" spans="8:8" x14ac:dyDescent="0.2">
      <c r="H65" t="s">
        <v>95</v>
      </c>
    </row>
    <row r="67" spans="8:8" x14ac:dyDescent="0.2">
      <c r="H67" t="s">
        <v>96</v>
      </c>
    </row>
    <row r="69" spans="8:8" x14ac:dyDescent="0.2">
      <c r="H69" t="s">
        <v>97</v>
      </c>
    </row>
    <row r="70" spans="8:8" x14ac:dyDescent="0.2">
      <c r="H70" t="s">
        <v>98</v>
      </c>
    </row>
    <row r="72" spans="8:8" x14ac:dyDescent="0.2">
      <c r="H72" t="s">
        <v>99</v>
      </c>
    </row>
    <row r="73" spans="8:8" x14ac:dyDescent="0.2">
      <c r="H73" t="s">
        <v>100</v>
      </c>
    </row>
  </sheetData>
  <mergeCells count="1">
    <mergeCell ref="A1:P28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70" orientation="landscape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4953-B85D-4B2A-AC19-6DA23B579F25}">
  <dimension ref="A1:A9"/>
  <sheetViews>
    <sheetView workbookViewId="0">
      <selection sqref="A1:A9"/>
    </sheetView>
  </sheetViews>
  <sheetFormatPr defaultRowHeight="12.75" x14ac:dyDescent="0.2"/>
  <sheetData>
    <row r="1" spans="1:1" x14ac:dyDescent="0.2">
      <c r="A1" t="s">
        <v>95</v>
      </c>
    </row>
    <row r="3" spans="1:1" x14ac:dyDescent="0.2">
      <c r="A3" t="s">
        <v>96</v>
      </c>
    </row>
    <row r="5" spans="1:1" x14ac:dyDescent="0.2">
      <c r="A5" t="s">
        <v>97</v>
      </c>
    </row>
    <row r="6" spans="1:1" x14ac:dyDescent="0.2">
      <c r="A6" t="s">
        <v>98</v>
      </c>
    </row>
    <row r="8" spans="1:1" x14ac:dyDescent="0.2">
      <c r="A8" t="s">
        <v>99</v>
      </c>
    </row>
    <row r="9" spans="1:1" x14ac:dyDescent="0.2">
      <c r="A9" t="s">
        <v>100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Estoque</vt:lpstr>
      <vt:lpstr>EPI custo gráfico</vt:lpstr>
      <vt:lpstr>leiame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CONTROLE DE ESTOQUE DE EPI</dc:title>
  <dc:subject/>
  <dc:creator>Herbert Bento</dc:creator>
  <cp:keywords/>
  <dc:description>PLANILHA INTEGRANTE DO CURSO EXCEL APLICADO NA SEGURANCA DO TRABALHO</dc:description>
  <cp:lastModifiedBy>lenovo</cp:lastModifiedBy>
  <cp:lastPrinted>2012-12-01T21:47:30Z</cp:lastPrinted>
  <dcterms:created xsi:type="dcterms:W3CDTF">2004-10-16T09:46:30Z</dcterms:created>
  <dcterms:modified xsi:type="dcterms:W3CDTF">2021-11-05T14:55:01Z</dcterms:modified>
  <cp:category/>
  <cp:version>Escola da Prevencao 2022</cp:version>
</cp:coreProperties>
</file>